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showInkAnnotation="0" autoCompressPictures="0"/>
  <mc:AlternateContent xmlns:mc="http://schemas.openxmlformats.org/markup-compatibility/2006">
    <mc:Choice Requires="x15">
      <x15ac:absPath xmlns:x15ac="http://schemas.microsoft.com/office/spreadsheetml/2010/11/ac" url="C:\Users\Ana-Marija\Desktop\UNIK\Unik_zgrade_nabave\druga objava\AH9\"/>
    </mc:Choice>
  </mc:AlternateContent>
  <bookViews>
    <workbookView xWindow="0" yWindow="0" windowWidth="15528" windowHeight="8076" tabRatio="500" xr2:uid="{00000000-000D-0000-FFFF-FFFF00000000}"/>
  </bookViews>
  <sheets>
    <sheet name="Procelja" sheetId="1" r:id="rId1"/>
    <sheet name="Stolarija" sheetId="2" r:id="rId2"/>
    <sheet name="Rekapitulacija" sheetId="4" r:id="rId3"/>
  </sheets>
  <definedNames>
    <definedName name="_xlnm.Print_Area" localSheetId="2">Rekapitulacija!$B$1:$G$10</definedName>
    <definedName name="_xlnm.Print_Area" localSheetId="1">Stolarija!$A$1:$F$45</definedName>
  </definedNames>
  <calcPr calcId="171027" concurrentCalc="0"/>
</workbook>
</file>

<file path=xl/calcChain.xml><?xml version="1.0" encoding="utf-8"?>
<calcChain xmlns="http://schemas.openxmlformats.org/spreadsheetml/2006/main">
  <c r="C32" i="2" l="1"/>
  <c r="C31" i="2"/>
  <c r="C30" i="2"/>
  <c r="C29" i="2"/>
  <c r="C15" i="2"/>
  <c r="C14" i="2"/>
  <c r="C13" i="2"/>
  <c r="C12" i="2"/>
  <c r="C24" i="2"/>
  <c r="C25" i="2"/>
  <c r="C23" i="2"/>
  <c r="C22" i="2"/>
  <c r="C21" i="2"/>
  <c r="C9" i="2"/>
  <c r="C8" i="2"/>
  <c r="C7" i="2"/>
  <c r="C10" i="2"/>
  <c r="C6" i="2"/>
  <c r="F70" i="1"/>
  <c r="F72" i="1"/>
  <c r="F57" i="1"/>
  <c r="F56" i="1"/>
  <c r="C67" i="1"/>
</calcChain>
</file>

<file path=xl/sharedStrings.xml><?xml version="1.0" encoding="utf-8"?>
<sst xmlns="http://schemas.openxmlformats.org/spreadsheetml/2006/main" count="184" uniqueCount="96">
  <si>
    <t>ukupno</t>
  </si>
  <si>
    <t>1.</t>
  </si>
  <si>
    <t>paušal</t>
  </si>
  <si>
    <t>2.</t>
  </si>
  <si>
    <t>3.</t>
  </si>
  <si>
    <t>4.</t>
  </si>
  <si>
    <t>5.</t>
  </si>
  <si>
    <t>m'</t>
  </si>
  <si>
    <t xml:space="preserve">kom </t>
  </si>
  <si>
    <t>1. PROČELJA</t>
  </si>
  <si>
    <t>1.1. PRIPREMNI RADOVI</t>
  </si>
  <si>
    <r>
      <t>m</t>
    </r>
    <r>
      <rPr>
        <vertAlign val="superscript"/>
        <sz val="10"/>
        <rFont val="Calibri"/>
        <family val="2"/>
        <charset val="238"/>
        <scheme val="minor"/>
      </rPr>
      <t>2</t>
    </r>
  </si>
  <si>
    <t>1.2. DEMONTAŽE I RUŠENJA</t>
  </si>
  <si>
    <t xml:space="preserve">- vanjska jedinica klima uređaja </t>
  </si>
  <si>
    <t>1. PROČELJA - REKAPITULACIJA</t>
  </si>
  <si>
    <t>1.4. IZOLATERSKI I FASADERSKI</t>
  </si>
  <si>
    <t>1.5. LIMARSKI RADOVI</t>
  </si>
  <si>
    <t>UKUPNO</t>
  </si>
  <si>
    <t>1.1. PRIPREMNI RADOVI UKUPNO:</t>
  </si>
  <si>
    <t>1.2. DEMONTAŽE I RUŠENJA UKUPNO:</t>
  </si>
  <si>
    <t>1.4. IZOLATERSKI I FASADERSKI RADOVI</t>
  </si>
  <si>
    <t>1.4. IZOLATERSKI I FASADERSKI RADOVI UKUPNO:</t>
  </si>
  <si>
    <t>1.5. LIMARSKI RADOVI UKUPNO:</t>
  </si>
  <si>
    <t>PDV 25%</t>
  </si>
  <si>
    <t>1.3. ZIDARSKI RADOVI UKUPNO:</t>
  </si>
  <si>
    <t>1.3. ZIDARSKI RADOVI</t>
  </si>
  <si>
    <t xml:space="preserve"> REKAPITULACIJA</t>
  </si>
  <si>
    <t xml:space="preserve">1.3. ZIDARSKI </t>
  </si>
  <si>
    <t>1.6. OSTALI RADOVI</t>
  </si>
  <si>
    <t>1.6. OSTALI RADOVI UKUPNO:</t>
  </si>
  <si>
    <t>jed.</t>
  </si>
  <si>
    <t>kol.</t>
  </si>
  <si>
    <t>jed. cijena</t>
  </si>
  <si>
    <t>SVEUKUPNO</t>
  </si>
  <si>
    <t>Demontaža postojećih vanjskih prozorskih klupčica s odvozom na deponij. Obračun po m' demontirane klupčice.</t>
  </si>
  <si>
    <t>- razni nosači, ploče i ormarići</t>
  </si>
  <si>
    <t>UKUPNO:</t>
  </si>
  <si>
    <r>
      <t>Zaštita vanjskih otvora, odnosno postojeće vanjske stolarije: daskama, letvicama i zaštitnom folijom. U cijeni sav rad, materijal i pomoćni materijal.  Obračun po m</t>
    </r>
    <r>
      <rPr>
        <vertAlign val="superscript"/>
        <sz val="10"/>
        <rFont val="Calibri"/>
        <family val="2"/>
        <charset val="238"/>
        <scheme val="minor"/>
      </rPr>
      <t>2</t>
    </r>
    <r>
      <rPr>
        <sz val="10"/>
        <rFont val="Calibri"/>
        <family val="2"/>
        <charset val="238"/>
        <scheme val="minor"/>
      </rPr>
      <t>.</t>
    </r>
  </si>
  <si>
    <t>- antene</t>
  </si>
  <si>
    <t>Demontaža i privremeno deponiranje raznih elemenata na pročelju zgrade na mjesto prema odluci nadzornog inženjera i investitora, ponovna montaža nakon izvedbe radova. U cijeni sav potreban rad, alat i pomoćni materijal. Obračun po kom.</t>
  </si>
  <si>
    <t>- satelitske antene</t>
  </si>
  <si>
    <t>- sušilo za robu</t>
  </si>
  <si>
    <r>
      <t>Otprašivanje površine kompletnog pročelja i pranje vodenim mlazom pod pritiskom. Stavka se obračunava prema izvedenim situacijama upisom količina u građevinskoj knjizi.  Obračun po m</t>
    </r>
    <r>
      <rPr>
        <vertAlign val="superscript"/>
        <sz val="10"/>
        <rFont val="Calibri"/>
        <family val="2"/>
        <charset val="238"/>
        <scheme val="minor"/>
      </rPr>
      <t>2</t>
    </r>
    <r>
      <rPr>
        <sz val="10"/>
        <rFont val="Calibri"/>
        <family val="2"/>
        <charset val="238"/>
        <scheme val="minor"/>
      </rPr>
      <t>.</t>
    </r>
  </si>
  <si>
    <r>
      <t>m</t>
    </r>
    <r>
      <rPr>
        <vertAlign val="superscript"/>
        <sz val="10"/>
        <rFont val="Calibri"/>
        <family val="2"/>
        <scheme val="minor"/>
      </rPr>
      <t>2</t>
    </r>
  </si>
  <si>
    <t>Ugradnja cijevi za odvod kondenzata klima uređaja koji su postavljeni na fasadi. Dispoziciju i broj vertikala za klima uređaje potrebno dogovoriti sa predstavnikom zgrade na licu mjesta i u kordinaciji sa nadzornim inženjerom. Promjer cijevi koji se ugrađuje iznosi 32mm. Obračun po m' ugrađene cijevi sa kompletnim radovima do uporabne vrijednosti.</t>
  </si>
  <si>
    <t>Završno čišćenje zgrade i gradilišta. Potrebno očistiti sve klupice, stakla i okoliš. Obračun paušalno.</t>
  </si>
  <si>
    <t>Demontaža postojeće drvene stolarije uz minimalna oštećenja s vanjske i unutarnje strane. U stavku ulazi demontaža dotrajalih, starih prozora, te sva potrebna zaštita i odvoz na deponij koji osigurava izvođač radova. Prije demontaže, obavezno uzeti sve potrebne mjere i detalje potrebne za izradu nove stolarije.</t>
  </si>
  <si>
    <t>Strojno uklanjanje donje prozorske špalete u punoj širini otvora, u debljini d=3-5 cm za postavu toplinske izolacije ispod nove prozorske klupčice.</t>
  </si>
  <si>
    <t>Zidarska obrada špaleta nakon radova rušenja i demontaže (donja prozorska špaleta). Stavka uključuje podzidavanje, žbukanje kao priprema za izvedbu završnog sloja i bojanje disperzivnom bojom u dva sloja s unutarnje strane (ako se prilikom uklanjanja donje prozorske špalete oštetio i unutarnji dio).</t>
  </si>
  <si>
    <r>
      <t>Visina polaganja uz teren iznosi 50 cm.
Visina polaganja uz pod balkona iznosi 25 cm.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xml:space="preserve">, špalete se obračunavaju.
</t>
    </r>
  </si>
  <si>
    <t>- uz pod balkona (ekstrudirani polistiren d=8 cm)</t>
  </si>
  <si>
    <r>
      <t>Dobava, postava, skidanje i otprema cijevne fasadne skele od bešavnih cijevi.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u objekt i osigurati uzemljenjem od udara groma. Potrebno je izvesti pomoćne čelične ili drvene ljestve - penjalice, u svrhu vertikalne komunikacije po skeli. Prije izvedbe skele izvođač je dužan izraditi projekt skele što je u cijeni stavke. U cijeni je i osiguranje i zaštita na rubnim dijelovima skele. U cijenu stavke uključena je i izvedba tunelske skele za osiguranje prilaza i ulaza u zgradu. Obračun se vrši po m</t>
    </r>
    <r>
      <rPr>
        <vertAlign val="superscript"/>
        <sz val="10"/>
        <rFont val="Calibri"/>
        <family val="2"/>
        <charset val="238"/>
        <scheme val="minor"/>
      </rPr>
      <t>2</t>
    </r>
    <r>
      <rPr>
        <sz val="10"/>
        <rFont val="Calibri"/>
        <family val="2"/>
        <charset val="238"/>
        <scheme val="minor"/>
      </rPr>
      <t xml:space="preserve"> vertikalne projekcije površine skele.</t>
    </r>
  </si>
  <si>
    <t>Demontaža postojećih kabela postavljenih na pročelju zgrade s privremenim deponiranjem i ponovnom ugradnjom u vodilicu ušlicanu unutar toplinske izolacije. Obračun po m'.</t>
  </si>
  <si>
    <t>Demontaža limenog opšava nadozida ravnog krova. U cijeni sav potreban rad, horizontalni i vertikalni prijenos te odvoz na deponij  Obračun po m'.</t>
  </si>
  <si>
    <t>- špalete (mineralna kamena vuna d=2 cm)</t>
  </si>
  <si>
    <t>Dobava i ugradnja opšava nadozida ravnog krova od pocinčanog lima d=0,7 mm, razvijene širine do 40 cm. U cijeni je komplet s pričvrsnim materijalom.Obračun po m'.</t>
  </si>
  <si>
    <t>2.1. DEMONTAŽE I RUŠENJA</t>
  </si>
  <si>
    <t>- zidovi koji se ne izoliraju i podgledi</t>
  </si>
  <si>
    <t>POZ 5; 240/130; kom 12</t>
  </si>
  <si>
    <t>POZ 14; 200/130; kom 1</t>
  </si>
  <si>
    <t>Dobava i ugradnja vanjskih klupčica s okapnicom od pocinčanog obojanog lima d=0,7 mm bojanog bijelom bojom. Razvijene širine do 350 mm. Točnu razvijenu širinu utvrditi na licu mjesta i u koordinaciji s nadzornim inženjerom. Stavka uključuje dobavu i postavu svog pomoćnog materijala potrebnu za izvedbu kvalitetnog brtvljenja spojeva sa stolarijom i pročeljem. Obračun po m'.</t>
  </si>
  <si>
    <t>POZ 11; 290/230; kom 1</t>
  </si>
  <si>
    <t>Zajednička stolarija</t>
  </si>
  <si>
    <t>POZ 12; 65/90; kom 1</t>
  </si>
  <si>
    <t>POZ 13; 90/220; kom 1</t>
  </si>
  <si>
    <t>Stolarija u stanovima</t>
  </si>
  <si>
    <t>POZ 4; 95/245; 60/145; kom 15</t>
  </si>
  <si>
    <t>2. STOLARIJA</t>
  </si>
  <si>
    <t>2.1. DEMONTAŽE I RUŠENJA UKUPNO:</t>
  </si>
  <si>
    <t>2.2. STOLARSKI RADOVI</t>
  </si>
  <si>
    <t>2.2. STOLARSKI RADOVI UKUPNO:</t>
  </si>
  <si>
    <t>2. STOLARIJA - REKAPITULACIJA</t>
  </si>
  <si>
    <t>POZ 1; 155/145; kom 15</t>
  </si>
  <si>
    <t>POZ 2; 85/90; kom 15</t>
  </si>
  <si>
    <t>POZ 3; 95/245; kom 40</t>
  </si>
  <si>
    <t>- zid VZ1s (ekstrudirani polistiren d=8 cm)</t>
  </si>
  <si>
    <t>- zid VZ1s i uz pod balkona (u zoni sokla, ekstrudirani polistiren d=8 cm)</t>
  </si>
  <si>
    <t>- zidovi VZ1 i VZ2 (mineralna kamena vuna d=8 cm)</t>
  </si>
  <si>
    <t>NAPOMENA:  Nakon postavljanja skele, uključujući sav potreban radni prostor oko skele koji je potreban za neometano kretanje i rad na skeli, postojeći parking oko same zgrade neće biti u funkciji.</t>
  </si>
  <si>
    <t>- nadstrešnica poslovnog prostora u prizemlju</t>
  </si>
  <si>
    <t>Dobava i ugradnja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</si>
  <si>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kom</t>
  </si>
  <si>
    <t>- gromobran (ponovna montaža sa djelomičnom zamjenom nosača)</t>
  </si>
  <si>
    <r>
      <t>Priprema podloge. Izravnavanje oštećenih dijelova  pročelja, te izravnavanje  laganom vapneno-cementnom grubom žbukom u debljini do max 3 cm. Ukoliko su potrebne veće debljine, žbukanje izvesti u više slojeva na prethodno očvrsli sloj. Stavka se obračunava po izvedenim situacijama sa upisom količina u građevinskoj knjizi i ovjerom nadzornog inženjera. Obračun po m</t>
    </r>
    <r>
      <rPr>
        <vertAlign val="superscript"/>
        <sz val="10"/>
        <rFont val="Calibri"/>
        <family val="2"/>
        <charset val="238"/>
        <scheme val="minor"/>
      </rPr>
      <t>2</t>
    </r>
    <r>
      <rPr>
        <sz val="10"/>
        <rFont val="Calibri"/>
        <family val="2"/>
        <charset val="238"/>
        <scheme val="minor"/>
      </rPr>
      <t xml:space="preserve"> izvedene površine.</t>
    </r>
  </si>
  <si>
    <t>Izvedba hidroizolacije cijele donje špalete na koju se naknadno ugrađuje  klupčica flexibilnom polimercementnom hidroizolacijom. Izolacija se izvodi  i bočno na špalete do visine cca 20 cm. Nakon ugradnje klupčice spoj s ETICS sustavom zabrtviti trajno elastičnim kitom.</t>
  </si>
  <si>
    <r>
      <t>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obračunavaju.
Stavka uključuje obradu špaleta mineralnom kamenom vunom d=2 cm, obradu donje prozorske špalete ekstrudiranim polistirenom (XPS) d=2 cm i hidroizolaciju utora za prozorsku klupčicu fleksibilnom jednokomponentnom hidroizolacijom na bazi cementa.</t>
    </r>
  </si>
  <si>
    <r>
      <t>Izvedba zaštitno dekorativne silikonsko-silikatne žbuke valjane teksture - V, (zrno do 2 mm) u svemu prema uputama proizvođača:                                                                                                                Po završetku sušenja armaturnog sloja,  suha i čista podloga premazuje se ravnomjerno i temeljito nerazrijeđenim dubinskim aktivnim predpremazom, koji ujednačava i za 30% smanjuje vodupojnost podloge, te svojom penetracijom u podlogu, poboljšava prionjivost na istu, a svojim algicidnim dodacima, mogućnost pojave algi i gljivica smanjuje na najmanju moguću mjeru.                                                                                                                                    Nakon min. 24 sata sušenja, nanosi se vodoodbojna i paropropusna silikonsko-silikatna završna dekorativna žbuka, visokootporna na vremenske utjecaje, u granulaciji 2mmV  (u boji po izboru investitora i tonu dopuštenom za  ETICS; VOSS &gt;25%). 
U cijenu uključena impregnacija i priprema podloge prema uputama proizvođača.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obračunavaju.</t>
    </r>
  </si>
  <si>
    <r>
      <t>Izvedba zaštitno dekorativne silikonsko-silikatne žbuke  valjane teksture - V, (zrno do 2 mm) u svemu prema uputama proizvođača :                                                                                                                    Po završetku sušenja armaturnog sloja,  suha i čista podloga premazuje se ravnomjerno i temeljito nerazrijeđenim dubinskim aktivnim predpremazom, koji ujednačava i za 30% smanjuje vodupojnost podloge, te svojom penetracijom u podlogu, poboljšava prionjivost na istu, a svojim algicidnim dodacima, mogućnost pojave algi i gljivica smanjuje na najmanju moguću mjeru.                                                                                                                                    Nakon min. 24 sata sušenja, nanosi se vodoodbojna i paropropusna silikonsko-silikatna završna dekorativna žbuka, visokootporna na vremenske utjecaje, u granulaciji 2mmV  (u boji po izboru investitora).                                                                                                                                   Žbuka u dvije boje prema postojećem stanju, svijetli tonovi.
U cijenu uključena impregnacija i priprema podloge prema uputama proizvođača.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obračunavaju.</t>
    </r>
  </si>
  <si>
    <t>Sanacija armiranobetonske ograde - nadozida terase ravnog krova betonom C 25/30, izravnavanje oštećenih dijelova reparaturnim mortom za betone R3, granulacije 0,8mm u debljini max. 3 cm uz prethodni nanos (po potrebi) antikorozivne zaštite na mjestima ishrđale armature, koju je prethodno potrebno detaljno očistiti. Stavka se obračunava po izvedenim situacijama sa upisom količina u građevinskoj knjizi i ovjerom nadzornog B25inženjera. Obračun po m2 izvedene površine.</t>
  </si>
  <si>
    <t xml:space="preserve">L i j e p lj e nj e  ploča od mineralne vune gore navedenih karakteristika, nanošenjem paropropusnog bijelog morta za lijepljenje i armiranje na bazi bijelog cementa bez kromata, granulacije 1,2 mm, trakasto po rubovima i točkasto po sredini ploča (min 40%  pokrivenost ploče ljepilom).     Ploče se min.3-5 dana nakon lijepljenja dodatno mehanički pričvršćuju navojnim certificiranim pričvrsnicama s čeličnim trnom (min. 6-8 kom/m2) prema „W“ shemi, a obvezno je da se to dokaže statičkim izračunom i probom izvlačenja pričvrsnica (pričvrsnica mora izdržati deklariranu silu na izvlačenje).                                                    Na kutevima objekta izolacijske ploče se preklapaju na izmjeničan vez, a potom se na te kuteve, kao i kuteve otvora, postavljaju PVC kutnici sa mrežicom.                                                                                                                                                                                           Na kutevima otvora,(prozora,vrata,..) izvesti dijagonalna armiranja trakama armaturne mrežice 160gr/m2 min. dimenzije 20x40cm.  </t>
  </si>
  <si>
    <r>
      <t xml:space="preserve">Dobava i ugradnja srednjeslojnog kontaktnog fasadnog sustava sa pločama od mineralne kamene vune dimenzija 120x40 cm, prema HRN EN 13162 </t>
    </r>
    <r>
      <rPr>
        <sz val="10"/>
        <rFont val="Calibri"/>
        <family val="2"/>
        <scheme val="minor"/>
      </rPr>
      <t>ili jednakovrijedno</t>
    </r>
    <r>
      <rPr>
        <sz val="10"/>
        <rFont val="Calibri"/>
        <family val="2"/>
        <charset val="238"/>
        <scheme val="minor"/>
      </rPr>
      <t>, debljine d=8 cm (materijal za izvedbu povezanog sustava za vanjsku toplinsku izolaciju ETICS,  sljedećih karakteristika:
- deklarirana toplinske provodljivosti λ=0,035 W/mK
- homogene gustoće 100 kh/m</t>
    </r>
    <r>
      <rPr>
        <vertAlign val="superscript"/>
        <sz val="10"/>
        <rFont val="Calibri"/>
        <family val="2"/>
        <charset val="238"/>
        <scheme val="minor"/>
      </rPr>
      <t>3</t>
    </r>
    <r>
      <rPr>
        <sz val="10"/>
        <rFont val="Calibri"/>
        <family val="2"/>
        <charset val="238"/>
        <scheme val="minor"/>
      </rPr>
      <t xml:space="preserve">
- tlačne čvrstoće pri 10 % stišljivosti CS(10)30 kPa
- čvrstoće na raslojavanje jednake ili veće od 10 kPa (TR10)
- reakcija na požar A1 (mogućnost upotrebe materijala reakcije na požar najmanje A2) prema HRN EN 13501-1 ili jednakovrijedno
- otpor difuziji vodene pare μ=1 prema HRN EN 12086 ili jednakovrijedno
- dugotrajna vodoupojnost WL(P) .
Faze izrade ETICS prema ETAG 004 i HRN EN 13500 ili jednakovrijedno:
Podlogu je potrebno premazati sa dubinskim učvršćivačem bez otapala.                                                                                                                                                                             Postavljanje  završnog "U"  profila za podnožje . Pričvršćivanje izvesti nehrđajućim vijcima na razmaku svakih 40 do 60 cm.                                                                              
</t>
    </r>
  </si>
  <si>
    <t xml:space="preserve"> A r m i r a nj e: Zupčastim gleterom, nanosi  se 5 mm paropropusnog  bijelog morta za lijepljenje i armiranje na bazi bijelog cementa bez kromata, granulacije 1,2mm,  sa laganim organskim dodatkom za obradivost, što omogućava kvalitetno tzv. jednoslojno armiranje,  te niskog modula elastičnosti (E~3500 N/mm2), tj visoke otpornosti na udarac &gt; 10 J.  U ovaj sloj ljepila, utiskuje se  staklena, alkalno otporna mrežica za armiranje, 160gr/m2, sa preklopima od  min. 10 cm. Ukupna debljina armaturnog  sloja ne smije biti manja od   5 mm, a mrežica mora biti smještena u gornjoj trećini armirajućeg sloja.    Stavka uključuje postavljanje svih potrebnih elemenata, rubnih profila za pročelje, PVC kutnika (s mrežicom), ojačanja na sve rubove i otvore.                                                                                                                                                                                                               Na spojevima fasade sa stolarijom,ovisno o dimenzijama i poziciji otvora, te debljini izolacije, na čistu i suhu stolariju ugraditi trodimenzionalne priključne profile za kvalitetan i trajan spoj ETICS-a sa stolarijom. Na spojevima fasade sa prozorskim  klupicama, ugraditi Izolacijsku traku za fuge (3-7mm). Na mjestima na kojima tehnički nije moguće izvesti brtvljenje profilima ili trakom za fuge, kao i sve ostale spojeve fasade i ostalih tijela, zabrtviti sa kvalitetnim brtvilom = MS Polimerom.   Stavka uključuje postavljanje svih potrebnih elemenata, rubnih profila za pročelje, PVC kutnika (s mrežicom), ojačanja na sve rubove, otvore, uglove i plastičnih okapnica.          
Koristiti sve komponente jednog proizvođača certificiranog sustava uz prilog atestne dokumentacije za sustav.
U svemu se pridržavati uputa i specifikacija proizvođača , pravila struke i standarda kvalitete.</t>
  </si>
  <si>
    <t xml:space="preserve">Dobava i ugradnja ekstrudiranog polistirena (XPS) za toplinski kontaktni sustav pročelja prema HRN EN 13164 ili jednakovrijedno, debljine d=8 cm za postavu u zoni sokla (materijal za izvedbu povezanog sustava za vanjsku toplinsku izolaciju ETICS), sljedećih karakteristika: 
- deklarirana toplinske provodljivosti λ=0,033 W/mK
- otpor difuziji vodene pare μ=150 prema HRN EN 12086 ili jednakovrijedno
Faze izrade ETICS prema ETAG 004 i HRN EN 13500 ili jednakovrijedno:
-podlogu je potrebno premazati sa dubinskim paropropusnim učvršćivačem bez otapala                                                                                                                        - ljepljenje  ploča od ekstrudiranog polistirena (XPS) navedenih karakteristika, nanošenjem cementnog morta za ljepljenje i armiranje, trakasto po rubovima i točkasto po sredini ploča (min. 40 %  ploče pokriti ljepilom), 
- ploče se 3-5 dana nakon ljepljenja dodatno mehanički pričvršćuju pričvrsnicama s čeličnom jezgrom prema W shemi, izvršiti probno izvlačenje pričvrsnica (pričvrsnica mora izdržati deklariranu silu na izvlačenje).                                                                                                                                                                                     - na rubnim dijelovima zgrade, kao i na bridove otvora, postavljaju se PVC kutni profili s mrežicom. Na kutevima otvora (prozora, vrata...) izvesti dijagonalna armiranja trakama armaturne mrežice 160 gr/m2 minimalne dimenzije 20x40 cm                                </t>
  </si>
  <si>
    <t>- zupčastim gleterom nanosi se sloj debljine d= min.3 mm cementnog morta za ljepljenje i armiranje, na bazi  cementa.  U ovaj sloj morta, utiskuje se  mrežica od staklenih vlakana, otporna na alkalije, površinske težine minimalno 160 gr/m2, sa preklopima od minimalno 10 cm. Ukupna debljina armirajućeg sloja ne smije biti manja od 5 mm, a mrežica mora biti smještena u gornjoj trećini sloja. 
Sistem se izvodi na AB zidovima (zid VZ1s).
Stavka uključuje postavljanje svih potrebnih elemenata, rubnih profila za pročelje, PVC kutnika (s mrežicom), ojačanja na sve rubove, otvore, uglove i plastičnih okapnica (koristiti materijale istog proizvođača tj sustava).
Na spojevima ETICS-a sa stolarijom, ovisno o dimenzijama i poziciji otvora, te debljini izolacije, ugraditi priključne profile za kvalitetan i trajan spoj ETICS-a sa stolarijom. Na spojevima ETICS-a sa prozorskim  klupicama, ugraditi izolacijsku traku za fuge (3-7 mm).                                       
U svemu se pridržavati uputa i specifikacija proizvođača, pravila struke i standarda kvalitete.</t>
  </si>
  <si>
    <t>Dobava i ugradba PVC 2D I 3D stolarije u boji po izboru naručitelja, UV stabilne u skladu s Tehničkim propisom za prozore i vrata NN 69/06. Profil min 5Xkomorni ugradbene dubine 70 mm,  sa debljinom stijenke profila (štoka i krila ) ne manje od 2.7mm, sa dodatnom letvom za podvlačenje prozorske klupčice, poštujući postojeći način otvaranja otvora. Sve stavke moraju biti ojačane s metalnom jezgrom debljine min 1.5 mm, odnosno u skladu s statičkim proračunom i uputama proizvodača profila. lzgled profila iznutra obli staklodržač, izvana ravni. Koeficjent prolaza topline U max= 1.4 W/m2K. Zaštita od buke min KLASA ZAŠTITE 2 ili jednakovrijedno. Dostava izvešća o ispitivanjima obavezna. Statika elemenata - otpornost na vjetar i udare kiše u skladu s pravilima struke i vjetrovnim zonama. Ostakljenje termoizolacijsko staklo 4/16/4mm LOW-E, punjen argonom, kvalitetan okov po proizvodaču. Obračun po m2 otvora, uračunata obavezna provjera mjera na licu mjesta.</t>
  </si>
  <si>
    <t>Dobava i ugradba PVC 2D I 3D stolarije u boji po izboru naručitelja, UV stabilne u skladu s Tehničkim propisom za prozore i vrata NN 69/06. Profil min 5Xkomorni ugradbene dubine 70 mm,  sa debljinom stijenke profila (štoka i krila ) ne manje od 2.7mm, sa dodatnom letvom za podvlačenje prozorske klupčice, poštujući postojeći način otvaranja otvora. Sve stavke moraju biti ojačane s metalnom jezgrom debljine min 1.5 mm, odnosno u skladu s statičkim proračunom i uputama proizvodača profila. lzgled profila iznutra obli staklodržač, izvana ravni. Koeficjent prolaza topline U max= 1.4 W/m2K. Zaštita od buke min KLASA ZAŠTITE 2 ili jednakovrijedno. Dostava izvešća o ispitivanjima obavezna. Statika elemenata - otpornost na vjetar i udare kiše u skladu s pravilima struke i vjetrovnim zonama. Ostakljenje termoizolacijsko staklo 4/16/4mm LOW-E, punjen argonom, kvalitetan okov po proizvodaču. U stavku uključena dobava i ugradba roleta u bijeloj boji. Obračun po m2 otvora, uračunata obavezna provjera mjera na licu mjesta.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</si>
</sst>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A]General"/>
    <numFmt numFmtId="165" formatCode="[$-41A]#,##0.00"/>
  </numFmts>
  <fonts count="25" x14ac:knownFonts="1">
    <font>
      <sz val="12"/>
      <color indexed="8"/>
      <name val="Arial Narrow"/>
      <family val="2"/>
    </font>
    <font>
      <sz val="8"/>
      <name val="Arial Narrow"/>
      <family val="2"/>
    </font>
    <font>
      <sz val="10"/>
      <name val="Arial"/>
      <family val="2"/>
    </font>
    <font>
      <sz val="12"/>
      <color rgb="FF000000"/>
      <name val="Arial Narrow"/>
      <family val="2"/>
    </font>
    <font>
      <sz val="12"/>
      <name val="Calibri"/>
      <family val="2"/>
      <charset val="238"/>
      <scheme val="minor"/>
    </font>
    <font>
      <sz val="12"/>
      <color indexed="8"/>
      <name val="Calibri"/>
      <family val="2"/>
      <charset val="238"/>
      <scheme val="minor"/>
    </font>
    <font>
      <b/>
      <sz val="12"/>
      <name val="Calibri"/>
      <family val="2"/>
      <charset val="238"/>
      <scheme val="minor"/>
    </font>
    <font>
      <sz val="10"/>
      <name val="Calibri"/>
      <family val="2"/>
      <charset val="238"/>
      <scheme val="minor"/>
    </font>
    <font>
      <sz val="8"/>
      <name val="Calibri"/>
      <family val="2"/>
      <charset val="238"/>
      <scheme val="minor"/>
    </font>
    <font>
      <sz val="10"/>
      <color indexed="8"/>
      <name val="Calibri"/>
      <family val="2"/>
      <charset val="238"/>
      <scheme val="minor"/>
    </font>
    <font>
      <sz val="12"/>
      <color indexed="56"/>
      <name val="Calibri"/>
      <family val="2"/>
      <charset val="238"/>
      <scheme val="minor"/>
    </font>
    <font>
      <sz val="12"/>
      <color indexed="10"/>
      <name val="Calibri"/>
      <family val="2"/>
      <charset val="238"/>
      <scheme val="minor"/>
    </font>
    <font>
      <sz val="12"/>
      <color rgb="FFFF0000"/>
      <name val="Calibri"/>
      <family val="2"/>
      <charset val="238"/>
      <scheme val="minor"/>
    </font>
    <font>
      <vertAlign val="superscript"/>
      <sz val="10"/>
      <name val="Calibri"/>
      <family val="2"/>
      <charset val="238"/>
      <scheme val="minor"/>
    </font>
    <font>
      <b/>
      <sz val="12"/>
      <color theme="0"/>
      <name val="Calibri"/>
      <family val="2"/>
      <charset val="238"/>
      <scheme val="minor"/>
    </font>
    <font>
      <sz val="12"/>
      <color theme="0"/>
      <name val="Calibri"/>
      <family val="2"/>
      <charset val="238"/>
      <scheme val="minor"/>
    </font>
    <font>
      <b/>
      <sz val="14"/>
      <color theme="0"/>
      <name val="Calibri"/>
      <family val="2"/>
      <charset val="238"/>
      <scheme val="minor"/>
    </font>
    <font>
      <b/>
      <sz val="10"/>
      <name val="Calibri"/>
      <family val="2"/>
      <charset val="238"/>
      <scheme val="minor"/>
    </font>
    <font>
      <sz val="10"/>
      <color indexed="10"/>
      <name val="Calibri"/>
      <family val="2"/>
      <charset val="238"/>
      <scheme val="minor"/>
    </font>
    <font>
      <b/>
      <sz val="10"/>
      <name val="Calibri"/>
      <family val="2"/>
      <scheme val="minor"/>
    </font>
    <font>
      <sz val="10"/>
      <name val="Calibri"/>
      <family val="2"/>
      <scheme val="minor"/>
    </font>
    <font>
      <sz val="12"/>
      <color indexed="17"/>
      <name val="Calibri"/>
      <family val="2"/>
      <charset val="238"/>
      <scheme val="minor"/>
    </font>
    <font>
      <sz val="10"/>
      <name val="Arial"/>
      <family val="2"/>
      <charset val="238"/>
    </font>
    <font>
      <vertAlign val="superscript"/>
      <sz val="10"/>
      <name val="Calibri"/>
      <family val="2"/>
      <scheme val="minor"/>
    </font>
    <font>
      <sz val="10"/>
      <name val="Calibri"/>
      <family val="2"/>
      <charset val="238"/>
    </font>
  </fonts>
  <fills count="7">
    <fill>
      <patternFill patternType="none"/>
    </fill>
    <fill>
      <patternFill patternType="gray125"/>
    </fill>
    <fill>
      <patternFill patternType="solid">
        <fgColor theme="0" tint="-4.9989318521683403E-2"/>
        <bgColor indexed="64"/>
      </patternFill>
    </fill>
    <fill>
      <patternFill patternType="solid">
        <fgColor rgb="FF00A0DC"/>
        <bgColor indexed="64"/>
      </patternFill>
    </fill>
    <fill>
      <patternFill patternType="solid">
        <fgColor rgb="FF96BE32"/>
        <bgColor indexed="64"/>
      </patternFill>
    </fill>
    <fill>
      <patternFill patternType="solid">
        <fgColor theme="0" tint="-0.14999847407452621"/>
        <bgColor indexed="64"/>
      </patternFill>
    </fill>
    <fill>
      <patternFill patternType="solid">
        <fgColor rgb="FF00A0DC"/>
        <bgColor rgb="FFBFBFBF"/>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medium">
        <color indexed="64"/>
      </right>
      <top/>
      <bottom/>
      <diagonal/>
    </border>
    <border>
      <left/>
      <right style="thin">
        <color indexed="64"/>
      </right>
      <top/>
      <bottom/>
      <diagonal/>
    </border>
    <border>
      <left style="thin">
        <color indexed="64"/>
      </left>
      <right/>
      <top style="thin">
        <color indexed="64"/>
      </top>
      <bottom/>
      <diagonal/>
    </border>
  </borders>
  <cellStyleXfs count="3">
    <xf numFmtId="0" fontId="0" fillId="0" borderId="0"/>
    <xf numFmtId="164" fontId="3" fillId="0" borderId="0" applyBorder="0" applyProtection="0"/>
    <xf numFmtId="0" fontId="2" fillId="0" borderId="0"/>
  </cellStyleXfs>
  <cellXfs count="207">
    <xf numFmtId="0" fontId="0" fillId="0" borderId="0" xfId="0"/>
    <xf numFmtId="0" fontId="4" fillId="0" borderId="0" xfId="0" applyFont="1"/>
    <xf numFmtId="0" fontId="5" fillId="0" borderId="0" xfId="0" applyFont="1"/>
    <xf numFmtId="0" fontId="5" fillId="0" borderId="0" xfId="0" applyFont="1" applyBorder="1"/>
    <xf numFmtId="0" fontId="9" fillId="0" borderId="0" xfId="0" applyFont="1"/>
    <xf numFmtId="0" fontId="10" fillId="0" borderId="0" xfId="0" applyFont="1"/>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4" fontId="4" fillId="0" borderId="0" xfId="0" applyNumberFormat="1" applyFont="1" applyAlignment="1">
      <alignment vertical="center"/>
    </xf>
    <xf numFmtId="4" fontId="5" fillId="0" borderId="0" xfId="0" applyNumberFormat="1" applyFont="1" applyAlignment="1">
      <alignment vertical="center"/>
    </xf>
    <xf numFmtId="0" fontId="9" fillId="0" borderId="0" xfId="0" applyFont="1" applyAlignment="1">
      <alignment vertical="center"/>
    </xf>
    <xf numFmtId="0" fontId="11" fillId="0" borderId="0" xfId="0" applyFont="1" applyAlignment="1">
      <alignment vertical="center"/>
    </xf>
    <xf numFmtId="4" fontId="8" fillId="5" borderId="1" xfId="0" applyNumberFormat="1" applyFont="1" applyFill="1" applyBorder="1" applyAlignment="1">
      <alignment horizontal="center" vertical="center"/>
    </xf>
    <xf numFmtId="49" fontId="7" fillId="0" borderId="1" xfId="0" applyNumberFormat="1" applyFont="1" applyBorder="1" applyAlignment="1">
      <alignment horizontal="center" vertical="top"/>
    </xf>
    <xf numFmtId="0" fontId="4" fillId="0" borderId="1" xfId="0" applyFont="1" applyBorder="1"/>
    <xf numFmtId="0" fontId="4" fillId="0" borderId="1" xfId="0" applyFont="1" applyBorder="1" applyAlignment="1">
      <alignment vertical="center"/>
    </xf>
    <xf numFmtId="49" fontId="7" fillId="0" borderId="1" xfId="0" applyNumberFormat="1" applyFont="1" applyBorder="1" applyAlignment="1">
      <alignment horizontal="center" vertical="top" wrapText="1"/>
    </xf>
    <xf numFmtId="4" fontId="8" fillId="5" borderId="7" xfId="0" applyNumberFormat="1" applyFont="1" applyFill="1" applyBorder="1" applyAlignment="1">
      <alignment horizontal="center" vertical="center"/>
    </xf>
    <xf numFmtId="49" fontId="7" fillId="0" borderId="1" xfId="1" applyNumberFormat="1" applyFont="1" applyFill="1" applyBorder="1" applyAlignment="1">
      <alignment horizontal="center" vertical="top"/>
    </xf>
    <xf numFmtId="4" fontId="7" fillId="0" borderId="1" xfId="0" applyNumberFormat="1" applyFont="1" applyFill="1" applyBorder="1" applyAlignment="1">
      <alignment horizontal="center"/>
    </xf>
    <xf numFmtId="4" fontId="5" fillId="0" borderId="0" xfId="0" applyNumberFormat="1" applyFont="1" applyAlignment="1">
      <alignment horizontal="center"/>
    </xf>
    <xf numFmtId="0" fontId="7" fillId="0" borderId="1" xfId="0" applyFont="1" applyFill="1" applyBorder="1" applyAlignment="1">
      <alignment horizontal="center" vertical="top"/>
    </xf>
    <xf numFmtId="0" fontId="4" fillId="0" borderId="0" xfId="0" applyFont="1" applyAlignment="1">
      <alignment horizontal="justify" vertical="top"/>
    </xf>
    <xf numFmtId="0" fontId="7" fillId="0" borderId="0" xfId="2" applyFont="1" applyAlignment="1">
      <alignment horizontal="justify" vertical="top"/>
    </xf>
    <xf numFmtId="0" fontId="5" fillId="0" borderId="0" xfId="0" applyFont="1" applyAlignment="1">
      <alignment horizontal="justify" vertical="top"/>
    </xf>
    <xf numFmtId="0" fontId="7" fillId="0" borderId="1" xfId="0" applyFont="1" applyFill="1" applyBorder="1" applyAlignment="1">
      <alignment horizontal="justify" vertical="top" wrapText="1"/>
    </xf>
    <xf numFmtId="0" fontId="7" fillId="0" borderId="0" xfId="0" applyFont="1" applyAlignment="1">
      <alignment horizontal="justify" vertical="top"/>
    </xf>
    <xf numFmtId="4" fontId="7" fillId="0" borderId="0" xfId="0" applyNumberFormat="1" applyFont="1" applyBorder="1" applyAlignment="1">
      <alignment horizontal="center"/>
    </xf>
    <xf numFmtId="0" fontId="5" fillId="2" borderId="15" xfId="0" applyFont="1" applyFill="1" applyBorder="1" applyAlignment="1">
      <alignment horizontal="center"/>
    </xf>
    <xf numFmtId="4" fontId="4" fillId="0" borderId="0" xfId="0" applyNumberFormat="1" applyFont="1" applyAlignment="1">
      <alignment horizontal="center"/>
    </xf>
    <xf numFmtId="4" fontId="5" fillId="2" borderId="17" xfId="0" applyNumberFormat="1" applyFont="1" applyFill="1" applyBorder="1" applyAlignment="1">
      <alignment horizontal="right"/>
    </xf>
    <xf numFmtId="4" fontId="4" fillId="0" borderId="0" xfId="0" applyNumberFormat="1" applyFont="1" applyAlignment="1">
      <alignment horizontal="right"/>
    </xf>
    <xf numFmtId="4" fontId="7" fillId="0" borderId="1" xfId="0" applyNumberFormat="1" applyFont="1" applyFill="1" applyBorder="1" applyAlignment="1">
      <alignment horizontal="right"/>
    </xf>
    <xf numFmtId="4" fontId="7" fillId="0" borderId="0" xfId="0" applyNumberFormat="1" applyFont="1" applyBorder="1" applyAlignment="1">
      <alignment horizontal="right"/>
    </xf>
    <xf numFmtId="4" fontId="7" fillId="0" borderId="1" xfId="1" applyNumberFormat="1" applyFont="1" applyFill="1" applyBorder="1" applyAlignment="1">
      <alignment horizontal="right"/>
    </xf>
    <xf numFmtId="4" fontId="7" fillId="0" borderId="0" xfId="2" applyNumberFormat="1" applyFont="1" applyAlignment="1">
      <alignment horizontal="right"/>
    </xf>
    <xf numFmtId="4" fontId="5" fillId="0" borderId="0" xfId="0" applyNumberFormat="1" applyFont="1" applyAlignment="1">
      <alignment horizontal="right"/>
    </xf>
    <xf numFmtId="4" fontId="5" fillId="2" borderId="15" xfId="0" applyNumberFormat="1" applyFont="1" applyFill="1" applyBorder="1" applyAlignment="1">
      <alignment horizontal="right"/>
    </xf>
    <xf numFmtId="4" fontId="6" fillId="0" borderId="0" xfId="0" applyNumberFormat="1" applyFont="1" applyAlignment="1">
      <alignment horizontal="right"/>
    </xf>
    <xf numFmtId="4" fontId="7" fillId="0" borderId="1" xfId="0" applyNumberFormat="1" applyFont="1" applyFill="1" applyBorder="1" applyAlignment="1">
      <alignment horizontal="center" vertical="center"/>
    </xf>
    <xf numFmtId="4" fontId="7" fillId="0" borderId="0" xfId="2" applyNumberFormat="1" applyFont="1" applyAlignment="1">
      <alignment horizontal="center"/>
    </xf>
    <xf numFmtId="164" fontId="7" fillId="0" borderId="1" xfId="1" applyFont="1" applyFill="1" applyBorder="1" applyAlignment="1">
      <alignment horizontal="justify" vertical="top" wrapText="1"/>
    </xf>
    <xf numFmtId="0" fontId="7" fillId="0" borderId="1" xfId="0" applyFont="1" applyFill="1" applyBorder="1" applyAlignment="1">
      <alignment horizontal="center"/>
    </xf>
    <xf numFmtId="0" fontId="4" fillId="0" borderId="1" xfId="0" applyFont="1" applyFill="1" applyBorder="1" applyAlignment="1">
      <alignment horizontal="justify" vertical="top"/>
    </xf>
    <xf numFmtId="4" fontId="4" fillId="0" borderId="1" xfId="0" applyNumberFormat="1" applyFont="1" applyFill="1" applyBorder="1" applyAlignment="1">
      <alignment horizontal="right"/>
    </xf>
    <xf numFmtId="4" fontId="4" fillId="0" borderId="1" xfId="0" applyNumberFormat="1" applyFont="1" applyFill="1" applyBorder="1" applyAlignment="1">
      <alignment horizontal="center"/>
    </xf>
    <xf numFmtId="0" fontId="7" fillId="0" borderId="1" xfId="0" quotePrefix="1" applyFont="1" applyFill="1" applyBorder="1" applyAlignment="1">
      <alignment horizontal="justify" vertical="center"/>
    </xf>
    <xf numFmtId="4" fontId="7" fillId="0" borderId="1" xfId="0" applyNumberFormat="1" applyFont="1" applyFill="1" applyBorder="1" applyAlignment="1">
      <alignment horizontal="right" vertical="center"/>
    </xf>
    <xf numFmtId="0" fontId="12" fillId="0" borderId="1" xfId="0" applyFont="1" applyFill="1" applyBorder="1" applyAlignment="1">
      <alignment horizontal="justify" vertical="top"/>
    </xf>
    <xf numFmtId="4" fontId="7" fillId="0" borderId="11" xfId="0" applyNumberFormat="1" applyFont="1" applyFill="1" applyBorder="1" applyAlignment="1">
      <alignment horizontal="right"/>
    </xf>
    <xf numFmtId="4" fontId="7" fillId="0" borderId="11" xfId="0" applyNumberFormat="1" applyFont="1" applyFill="1" applyBorder="1" applyAlignment="1">
      <alignment horizontal="center"/>
    </xf>
    <xf numFmtId="49" fontId="7" fillId="0" borderId="11" xfId="0" applyNumberFormat="1" applyFont="1" applyBorder="1" applyAlignment="1">
      <alignment horizontal="center" vertical="top"/>
    </xf>
    <xf numFmtId="0" fontId="5" fillId="0" borderId="0" xfId="0" applyFont="1" applyAlignment="1">
      <alignment horizontal="center" vertical="center" wrapText="1"/>
    </xf>
    <xf numFmtId="4" fontId="5" fillId="2" borderId="33" xfId="0" applyNumberFormat="1" applyFont="1" applyFill="1" applyBorder="1" applyAlignment="1">
      <alignment horizontal="right"/>
    </xf>
    <xf numFmtId="0" fontId="12" fillId="0" borderId="0" xfId="0" applyFont="1" applyAlignment="1">
      <alignment horizontal="center" vertical="center" wrapText="1"/>
    </xf>
    <xf numFmtId="0" fontId="7" fillId="0" borderId="1" xfId="0" applyFont="1" applyFill="1" applyBorder="1" applyAlignment="1">
      <alignment horizontal="justify" vertical="top"/>
    </xf>
    <xf numFmtId="4" fontId="18" fillId="0" borderId="1" xfId="0" applyNumberFormat="1" applyFont="1" applyFill="1" applyBorder="1" applyAlignment="1">
      <alignment horizontal="right"/>
    </xf>
    <xf numFmtId="4" fontId="7" fillId="0" borderId="1" xfId="1" applyNumberFormat="1" applyFont="1" applyFill="1" applyBorder="1" applyAlignment="1">
      <alignment horizontal="right" wrapText="1"/>
    </xf>
    <xf numFmtId="0" fontId="12" fillId="0" borderId="0" xfId="0" applyFont="1" applyAlignment="1">
      <alignment vertical="center"/>
    </xf>
    <xf numFmtId="0" fontId="4" fillId="0" borderId="0" xfId="0" applyFont="1" applyAlignment="1">
      <alignment horizontal="center" vertical="center" wrapText="1"/>
    </xf>
    <xf numFmtId="0" fontId="4" fillId="0" borderId="15" xfId="0" applyFont="1" applyBorder="1"/>
    <xf numFmtId="0" fontId="19" fillId="0" borderId="1" xfId="0" quotePrefix="1" applyFont="1" applyFill="1" applyBorder="1" applyAlignment="1">
      <alignment horizontal="justify" vertical="center"/>
    </xf>
    <xf numFmtId="0" fontId="21" fillId="0" borderId="1" xfId="0" applyFont="1" applyFill="1" applyBorder="1"/>
    <xf numFmtId="0" fontId="7" fillId="0" borderId="1" xfId="0" quotePrefix="1" applyFont="1" applyFill="1" applyBorder="1" applyAlignment="1">
      <alignment horizontal="justify" vertical="top"/>
    </xf>
    <xf numFmtId="0" fontId="21" fillId="0" borderId="0" xfId="0" applyFont="1" applyFill="1"/>
    <xf numFmtId="0" fontId="21" fillId="0" borderId="0" xfId="0" applyFont="1" applyFill="1" applyAlignment="1">
      <alignment horizontal="center" vertical="center" wrapText="1"/>
    </xf>
    <xf numFmtId="0" fontId="7" fillId="0" borderId="15" xfId="0" applyFont="1" applyFill="1" applyBorder="1" applyAlignment="1">
      <alignment horizontal="center" vertical="top"/>
    </xf>
    <xf numFmtId="0" fontId="21" fillId="0" borderId="0" xfId="0" applyFont="1"/>
    <xf numFmtId="0" fontId="5" fillId="0" borderId="0" xfId="0" applyFont="1" applyBorder="1" applyAlignment="1">
      <alignment horizontal="center" vertical="center" wrapText="1"/>
    </xf>
    <xf numFmtId="0" fontId="7" fillId="0" borderId="1" xfId="0" applyFont="1" applyBorder="1" applyAlignment="1">
      <alignment horizontal="center" vertical="top"/>
    </xf>
    <xf numFmtId="0" fontId="12" fillId="0" borderId="0" xfId="0" applyFont="1" applyBorder="1" applyAlignment="1">
      <alignment horizontal="center" vertical="center" wrapText="1"/>
    </xf>
    <xf numFmtId="4" fontId="20" fillId="0" borderId="1" xfId="0" applyNumberFormat="1" applyFont="1" applyFill="1" applyBorder="1" applyAlignment="1">
      <alignment horizontal="right" vertical="top" wrapText="1"/>
    </xf>
    <xf numFmtId="4" fontId="20" fillId="0" borderId="1" xfId="0" applyNumberFormat="1" applyFont="1" applyFill="1" applyBorder="1" applyAlignment="1">
      <alignment horizontal="right"/>
    </xf>
    <xf numFmtId="4" fontId="7" fillId="0" borderId="15" xfId="0" applyNumberFormat="1" applyFont="1" applyFill="1" applyBorder="1" applyAlignment="1">
      <alignment horizontal="right"/>
    </xf>
    <xf numFmtId="4" fontId="5" fillId="0" borderId="3" xfId="0" applyNumberFormat="1" applyFont="1" applyBorder="1" applyAlignment="1">
      <alignment horizontal="center"/>
    </xf>
    <xf numFmtId="0" fontId="4" fillId="0" borderId="1" xfId="0" applyFont="1" applyFill="1" applyBorder="1"/>
    <xf numFmtId="0" fontId="9" fillId="0" borderId="0" xfId="0" applyFont="1" applyAlignment="1">
      <alignment horizontal="center" vertical="center" wrapText="1"/>
    </xf>
    <xf numFmtId="0" fontId="9" fillId="0" borderId="16" xfId="0" applyFont="1" applyBorder="1" applyAlignment="1">
      <alignment vertical="center"/>
    </xf>
    <xf numFmtId="4" fontId="5" fillId="2" borderId="17" xfId="0" applyNumberFormat="1" applyFont="1" applyFill="1" applyBorder="1" applyAlignment="1">
      <alignment horizontal="left" indent="1"/>
    </xf>
    <xf numFmtId="0" fontId="5" fillId="2" borderId="15" xfId="0" applyFont="1" applyFill="1" applyBorder="1" applyAlignment="1">
      <alignment horizontal="left" indent="1"/>
    </xf>
    <xf numFmtId="4" fontId="5" fillId="2" borderId="15" xfId="0" applyNumberFormat="1" applyFont="1" applyFill="1" applyBorder="1" applyAlignment="1">
      <alignment horizontal="left" indent="1"/>
    </xf>
    <xf numFmtId="0" fontId="7" fillId="0" borderId="1" xfId="0" applyFont="1" applyFill="1" applyBorder="1" applyAlignment="1" applyProtection="1">
      <alignment horizontal="justify" vertical="top" wrapText="1"/>
      <protection hidden="1"/>
    </xf>
    <xf numFmtId="4" fontId="7" fillId="0" borderId="1" xfId="0" applyNumberFormat="1" applyFont="1" applyFill="1" applyBorder="1" applyAlignment="1" applyProtection="1">
      <alignment horizontal="right" wrapText="1"/>
      <protection hidden="1"/>
    </xf>
    <xf numFmtId="0" fontId="7" fillId="0" borderId="1" xfId="0" applyFont="1" applyFill="1" applyBorder="1" applyAlignment="1" applyProtection="1">
      <alignment vertical="top" wrapText="1"/>
      <protection hidden="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164" fontId="7" fillId="0" borderId="1" xfId="1" applyFont="1" applyFill="1" applyBorder="1" applyAlignment="1">
      <alignment vertical="top" wrapText="1"/>
    </xf>
    <xf numFmtId="4" fontId="7" fillId="0" borderId="0" xfId="0" applyNumberFormat="1" applyFont="1" applyBorder="1" applyAlignment="1">
      <alignment vertical="center"/>
    </xf>
    <xf numFmtId="0" fontId="4" fillId="0" borderId="0" xfId="0" applyFont="1" applyAlignment="1">
      <alignment horizontal="justify" vertical="center"/>
    </xf>
    <xf numFmtId="164" fontId="7" fillId="0" borderId="0" xfId="1" applyFont="1" applyFill="1" applyBorder="1" applyAlignment="1">
      <alignment vertical="center"/>
    </xf>
    <xf numFmtId="0" fontId="9" fillId="0" borderId="0" xfId="0" applyFont="1" applyAlignment="1">
      <alignment horizontal="justify" vertical="top"/>
    </xf>
    <xf numFmtId="4" fontId="7" fillId="0" borderId="0" xfId="1" applyNumberFormat="1" applyFont="1" applyFill="1" applyAlignment="1">
      <alignment horizontal="right"/>
    </xf>
    <xf numFmtId="4" fontId="7" fillId="0" borderId="0" xfId="1" applyNumberFormat="1" applyFont="1" applyFill="1" applyAlignment="1">
      <alignment vertical="center"/>
    </xf>
    <xf numFmtId="4" fontId="17" fillId="0" borderId="0" xfId="1" applyNumberFormat="1" applyFont="1" applyFill="1" applyBorder="1" applyAlignment="1">
      <alignment horizontal="right"/>
    </xf>
    <xf numFmtId="0" fontId="7" fillId="0" borderId="0" xfId="0" applyFont="1" applyFill="1" applyBorder="1" applyAlignment="1">
      <alignment vertical="center"/>
    </xf>
    <xf numFmtId="4" fontId="7" fillId="0" borderId="0" xfId="0" applyNumberFormat="1" applyFont="1" applyAlignment="1">
      <alignment horizontal="right"/>
    </xf>
    <xf numFmtId="0" fontId="7" fillId="0" borderId="0" xfId="0" applyFont="1" applyAlignment="1">
      <alignment vertical="center"/>
    </xf>
    <xf numFmtId="4" fontId="7" fillId="0" borderId="15" xfId="1" applyNumberFormat="1" applyFont="1" applyFill="1" applyBorder="1" applyAlignment="1">
      <alignment horizontal="right"/>
    </xf>
    <xf numFmtId="0" fontId="7" fillId="0" borderId="1" xfId="2" applyFont="1" applyFill="1" applyBorder="1" applyAlignment="1" applyProtection="1">
      <alignment horizontal="left" vertical="top" wrapText="1"/>
      <protection hidden="1"/>
    </xf>
    <xf numFmtId="0" fontId="7" fillId="0" borderId="1" xfId="2" quotePrefix="1" applyFont="1" applyFill="1" applyBorder="1" applyAlignment="1" applyProtection="1">
      <alignment horizontal="left" vertical="top" wrapText="1"/>
      <protection hidden="1"/>
    </xf>
    <xf numFmtId="0" fontId="7" fillId="0" borderId="1" xfId="2" applyFont="1" applyFill="1" applyBorder="1" applyAlignment="1" applyProtection="1">
      <alignment horizontal="justify" vertical="top" wrapText="1"/>
      <protection hidden="1"/>
    </xf>
    <xf numFmtId="49" fontId="7" fillId="0" borderId="1" xfId="0" applyNumberFormat="1" applyFont="1" applyBorder="1" applyAlignment="1">
      <alignment horizontal="center" vertical="center"/>
    </xf>
    <xf numFmtId="0" fontId="7" fillId="0" borderId="1" xfId="2" applyFont="1" applyFill="1" applyBorder="1" applyAlignment="1" applyProtection="1">
      <alignment vertical="top" wrapText="1"/>
      <protection hidden="1"/>
    </xf>
    <xf numFmtId="0" fontId="20" fillId="0" borderId="1" xfId="0" applyFont="1" applyBorder="1" applyAlignment="1">
      <alignment vertical="top" wrapText="1"/>
    </xf>
    <xf numFmtId="0" fontId="7" fillId="0" borderId="1" xfId="0" quotePrefix="1" applyFont="1" applyFill="1" applyBorder="1" applyAlignment="1">
      <alignment horizontal="left" vertical="top" wrapText="1"/>
    </xf>
    <xf numFmtId="164" fontId="7" fillId="0" borderId="11" xfId="1" applyFont="1" applyFill="1" applyBorder="1" applyAlignment="1">
      <alignment horizontal="justify" vertical="top" wrapText="1"/>
    </xf>
    <xf numFmtId="4" fontId="7" fillId="0" borderId="0" xfId="1" applyNumberFormat="1" applyFont="1" applyFill="1" applyAlignment="1">
      <alignment horizontal="center"/>
    </xf>
    <xf numFmtId="4" fontId="20" fillId="0" borderId="1" xfId="0" applyNumberFormat="1" applyFont="1" applyBorder="1" applyAlignment="1">
      <alignment horizontal="right" vertical="top" wrapText="1"/>
    </xf>
    <xf numFmtId="49" fontId="7" fillId="0" borderId="15" xfId="0" applyNumberFormat="1" applyFont="1" applyBorder="1" applyAlignment="1">
      <alignment horizontal="center" vertical="top"/>
    </xf>
    <xf numFmtId="0" fontId="7" fillId="0" borderId="1" xfId="2" applyFont="1" applyFill="1" applyBorder="1" applyAlignment="1" applyProtection="1">
      <alignment horizontal="right" wrapText="1"/>
      <protection hidden="1"/>
    </xf>
    <xf numFmtId="0" fontId="2" fillId="0" borderId="1" xfId="0" applyFont="1" applyBorder="1" applyAlignment="1">
      <alignment vertical="top" wrapText="1"/>
    </xf>
    <xf numFmtId="0" fontId="22" fillId="0" borderId="1" xfId="0" applyFont="1" applyBorder="1" applyAlignment="1">
      <alignment vertical="top" wrapText="1"/>
    </xf>
    <xf numFmtId="0" fontId="7" fillId="0" borderId="15" xfId="0" applyFont="1" applyFill="1" applyBorder="1" applyAlignment="1">
      <alignment horizontal="justify" vertical="top"/>
    </xf>
    <xf numFmtId="4" fontId="7" fillId="0" borderId="15" xfId="0" applyNumberFormat="1" applyFont="1" applyFill="1" applyBorder="1" applyAlignment="1">
      <alignment horizontal="center"/>
    </xf>
    <xf numFmtId="164" fontId="7" fillId="0" borderId="11" xfId="1" applyFont="1" applyFill="1" applyBorder="1" applyAlignment="1">
      <alignment horizontal="right" wrapText="1"/>
    </xf>
    <xf numFmtId="164" fontId="7" fillId="0" borderId="11" xfId="1" applyFont="1" applyFill="1" applyBorder="1" applyAlignment="1">
      <alignment horizontal="center" wrapText="1"/>
    </xf>
    <xf numFmtId="4" fontId="7" fillId="0" borderId="11" xfId="1" applyNumberFormat="1" applyFont="1" applyFill="1" applyBorder="1" applyAlignment="1">
      <alignment horizontal="right" wrapText="1"/>
    </xf>
    <xf numFmtId="0" fontId="7" fillId="0" borderId="15" xfId="0" applyFont="1" applyFill="1" applyBorder="1" applyAlignment="1">
      <alignment horizontal="justify" vertical="top" wrapText="1"/>
    </xf>
    <xf numFmtId="0" fontId="7" fillId="0" borderId="11" xfId="2" applyFont="1" applyFill="1" applyBorder="1" applyAlignment="1" applyProtection="1">
      <alignment vertical="top" wrapText="1"/>
      <protection hidden="1"/>
    </xf>
    <xf numFmtId="0" fontId="7" fillId="0" borderId="11" xfId="2" applyFont="1" applyFill="1" applyBorder="1" applyAlignment="1" applyProtection="1">
      <alignment horizontal="right" wrapText="1"/>
      <protection hidden="1"/>
    </xf>
    <xf numFmtId="49" fontId="7" fillId="0" borderId="1" xfId="0" applyNumberFormat="1" applyFont="1" applyBorder="1" applyAlignment="1">
      <alignment horizontal="center" vertical="top"/>
    </xf>
    <xf numFmtId="164" fontId="7" fillId="0" borderId="1" xfId="1" applyFont="1" applyFill="1" applyBorder="1" applyAlignment="1">
      <alignment horizontal="left" vertical="top" wrapText="1"/>
    </xf>
    <xf numFmtId="164" fontId="7" fillId="0" borderId="1" xfId="1" applyFont="1" applyFill="1" applyBorder="1" applyAlignment="1">
      <alignment horizontal="left" wrapText="1"/>
    </xf>
    <xf numFmtId="49" fontId="7" fillId="0" borderId="1" xfId="0" applyNumberFormat="1" applyFont="1" applyBorder="1" applyAlignment="1">
      <alignment horizontal="center" vertical="top"/>
    </xf>
    <xf numFmtId="0" fontId="17" fillId="0" borderId="1" xfId="0" applyFont="1" applyFill="1" applyBorder="1" applyAlignment="1" applyProtection="1">
      <alignment horizontal="justify" vertical="top" wrapText="1"/>
      <protection hidden="1"/>
    </xf>
    <xf numFmtId="4" fontId="7" fillId="0" borderId="37" xfId="0" applyNumberFormat="1" applyFont="1" applyFill="1" applyBorder="1" applyAlignment="1">
      <alignment horizontal="right" vertical="center"/>
    </xf>
    <xf numFmtId="0" fontId="7" fillId="0" borderId="32" xfId="0" applyFont="1" applyFill="1" applyBorder="1" applyAlignment="1">
      <alignment horizontal="center" vertical="center"/>
    </xf>
    <xf numFmtId="4" fontId="7" fillId="0" borderId="17" xfId="0" applyNumberFormat="1" applyFont="1" applyFill="1" applyBorder="1" applyAlignment="1">
      <alignment horizontal="right" vertical="center"/>
    </xf>
    <xf numFmtId="49" fontId="7" fillId="0" borderId="1" xfId="0" applyNumberFormat="1" applyFont="1" applyBorder="1" applyAlignment="1">
      <alignment horizontal="center" vertical="top"/>
    </xf>
    <xf numFmtId="49" fontId="7" fillId="0" borderId="1" xfId="0" applyNumberFormat="1" applyFont="1" applyBorder="1" applyAlignment="1">
      <alignment horizontal="center" vertical="top"/>
    </xf>
    <xf numFmtId="164" fontId="24" fillId="0" borderId="1" xfId="1" applyFont="1" applyFill="1" applyBorder="1" applyAlignment="1">
      <alignment horizontal="justify" vertical="top" wrapText="1"/>
    </xf>
    <xf numFmtId="0" fontId="4" fillId="0" borderId="15" xfId="0" applyFont="1" applyFill="1" applyBorder="1"/>
    <xf numFmtId="49" fontId="7" fillId="0" borderId="1" xfId="0" applyNumberFormat="1" applyFont="1" applyFill="1" applyBorder="1" applyAlignment="1">
      <alignment horizontal="center" vertical="top"/>
    </xf>
    <xf numFmtId="0" fontId="4" fillId="0" borderId="12" xfId="0" applyFont="1" applyFill="1" applyBorder="1" applyAlignment="1">
      <alignment horizontal="left" vertical="center" indent="1"/>
    </xf>
    <xf numFmtId="0" fontId="4" fillId="0" borderId="7" xfId="0" applyFont="1" applyFill="1" applyBorder="1" applyAlignment="1">
      <alignment horizontal="left" vertical="center" indent="1"/>
    </xf>
    <xf numFmtId="4" fontId="4" fillId="0" borderId="22" xfId="0" applyNumberFormat="1" applyFont="1" applyFill="1" applyBorder="1" applyAlignment="1">
      <alignment horizontal="right" vertical="center" indent="1"/>
    </xf>
    <xf numFmtId="4" fontId="4" fillId="0" borderId="23" xfId="0" applyNumberFormat="1" applyFont="1" applyFill="1" applyBorder="1" applyAlignment="1">
      <alignment horizontal="right" vertical="center" indent="1"/>
    </xf>
    <xf numFmtId="4" fontId="4" fillId="0" borderId="26" xfId="0" applyNumberFormat="1" applyFont="1" applyFill="1" applyBorder="1" applyAlignment="1">
      <alignment horizontal="right" vertical="center" indent="1"/>
    </xf>
    <xf numFmtId="0" fontId="14" fillId="4" borderId="2" xfId="0" applyFont="1" applyFill="1" applyBorder="1" applyAlignment="1">
      <alignment horizontal="right" vertical="center" indent="1"/>
    </xf>
    <xf numFmtId="0" fontId="14" fillId="4" borderId="4" xfId="0" applyFont="1" applyFill="1" applyBorder="1" applyAlignment="1">
      <alignment horizontal="right" vertical="center" indent="1"/>
    </xf>
    <xf numFmtId="4" fontId="14" fillId="4" borderId="2" xfId="0" applyNumberFormat="1" applyFont="1" applyFill="1" applyBorder="1" applyAlignment="1">
      <alignment horizontal="right" vertical="center" indent="1"/>
    </xf>
    <xf numFmtId="4" fontId="14" fillId="4" borderId="3" xfId="0" applyNumberFormat="1" applyFont="1" applyFill="1" applyBorder="1" applyAlignment="1">
      <alignment horizontal="right" vertical="center" indent="1"/>
    </xf>
    <xf numFmtId="4" fontId="14" fillId="4" borderId="4" xfId="0" applyNumberFormat="1" applyFont="1" applyFill="1" applyBorder="1" applyAlignment="1">
      <alignment horizontal="right" vertical="center" indent="1"/>
    </xf>
    <xf numFmtId="4" fontId="4" fillId="0" borderId="5" xfId="0" applyNumberFormat="1" applyFont="1" applyFill="1" applyBorder="1" applyAlignment="1">
      <alignment horizontal="right" vertical="center" indent="1"/>
    </xf>
    <xf numFmtId="4" fontId="4" fillId="0" borderId="6" xfId="0" applyNumberFormat="1" applyFont="1" applyFill="1" applyBorder="1" applyAlignment="1">
      <alignment horizontal="right" vertical="center" indent="1"/>
    </xf>
    <xf numFmtId="4" fontId="4" fillId="0" borderId="7" xfId="0" applyNumberFormat="1" applyFont="1" applyFill="1" applyBorder="1" applyAlignment="1">
      <alignment horizontal="right" vertical="center" indent="1"/>
    </xf>
    <xf numFmtId="0" fontId="14" fillId="4" borderId="2" xfId="0" applyFont="1" applyFill="1" applyBorder="1" applyAlignment="1">
      <alignment horizontal="left" vertical="center" indent="1"/>
    </xf>
    <xf numFmtId="0" fontId="14" fillId="4" borderId="3" xfId="0" applyFont="1" applyFill="1" applyBorder="1" applyAlignment="1">
      <alignment horizontal="left" vertical="center" indent="1"/>
    </xf>
    <xf numFmtId="0" fontId="14" fillId="4" borderId="4" xfId="0" applyFont="1" applyFill="1" applyBorder="1" applyAlignment="1">
      <alignment horizontal="left" vertical="center" indent="1"/>
    </xf>
    <xf numFmtId="0" fontId="4" fillId="0" borderId="18" xfId="0" applyFont="1" applyFill="1" applyBorder="1" applyAlignment="1">
      <alignment horizontal="left" vertical="center" indent="1"/>
    </xf>
    <xf numFmtId="0" fontId="4" fillId="0" borderId="28" xfId="0" applyFont="1" applyFill="1" applyBorder="1" applyAlignment="1">
      <alignment horizontal="left" vertical="center" indent="1"/>
    </xf>
    <xf numFmtId="4" fontId="4" fillId="0" borderId="18" xfId="0" applyNumberFormat="1" applyFont="1" applyFill="1" applyBorder="1" applyAlignment="1">
      <alignment horizontal="right" vertical="center" wrapText="1" indent="1"/>
    </xf>
    <xf numFmtId="4" fontId="4" fillId="0" borderId="19" xfId="0" applyNumberFormat="1" applyFont="1" applyFill="1" applyBorder="1" applyAlignment="1">
      <alignment horizontal="right" vertical="center" wrapText="1" indent="1"/>
    </xf>
    <xf numFmtId="4" fontId="4" fillId="0" borderId="28" xfId="0" applyNumberFormat="1" applyFont="1" applyFill="1" applyBorder="1" applyAlignment="1">
      <alignment horizontal="right" vertical="center" wrapText="1" indent="1"/>
    </xf>
    <xf numFmtId="0" fontId="7" fillId="0" borderId="15" xfId="0" applyFont="1" applyFill="1" applyBorder="1" applyAlignment="1">
      <alignment horizontal="right"/>
    </xf>
    <xf numFmtId="0" fontId="14" fillId="3" borderId="13" xfId="0" applyFont="1" applyFill="1" applyBorder="1" applyAlignment="1">
      <alignment horizontal="left" vertical="center" indent="1"/>
    </xf>
    <xf numFmtId="0" fontId="14" fillId="3" borderId="14" xfId="0" applyFont="1" applyFill="1" applyBorder="1" applyAlignment="1">
      <alignment horizontal="left" vertical="center" indent="1"/>
    </xf>
    <xf numFmtId="0" fontId="14" fillId="3" borderId="30" xfId="0" applyFont="1" applyFill="1" applyBorder="1" applyAlignment="1">
      <alignment horizontal="left" vertical="center" indent="1"/>
    </xf>
    <xf numFmtId="0" fontId="14" fillId="3" borderId="31" xfId="0" applyFont="1" applyFill="1" applyBorder="1" applyAlignment="1">
      <alignment horizontal="left" vertical="center" indent="1"/>
    </xf>
    <xf numFmtId="0" fontId="7" fillId="0" borderId="11" xfId="0" applyFont="1" applyFill="1" applyBorder="1" applyAlignment="1">
      <alignment horizontal="right"/>
    </xf>
    <xf numFmtId="4" fontId="14" fillId="4" borderId="2" xfId="0" applyNumberFormat="1" applyFont="1" applyFill="1" applyBorder="1" applyAlignment="1">
      <alignment horizontal="right" vertical="center"/>
    </xf>
    <xf numFmtId="4" fontId="14" fillId="4" borderId="3" xfId="0" applyNumberFormat="1" applyFont="1" applyFill="1" applyBorder="1" applyAlignment="1">
      <alignment horizontal="right" vertical="center"/>
    </xf>
    <xf numFmtId="4" fontId="14" fillId="4" borderId="4" xfId="0" applyNumberFormat="1" applyFont="1" applyFill="1" applyBorder="1" applyAlignment="1">
      <alignment horizontal="right" vertical="center"/>
    </xf>
    <xf numFmtId="49" fontId="7" fillId="0" borderId="11" xfId="0" applyNumberFormat="1" applyFont="1" applyBorder="1" applyAlignment="1">
      <alignment horizontal="center" vertical="top"/>
    </xf>
    <xf numFmtId="49" fontId="7" fillId="0" borderId="1" xfId="0" applyNumberFormat="1" applyFont="1" applyBorder="1" applyAlignment="1">
      <alignment horizontal="center" vertical="top"/>
    </xf>
    <xf numFmtId="164" fontId="7" fillId="0" borderId="0" xfId="1" applyFont="1" applyFill="1" applyBorder="1" applyAlignment="1">
      <alignment horizontal="left" vertical="center"/>
    </xf>
    <xf numFmtId="0" fontId="7" fillId="0" borderId="0" xfId="0" applyFont="1" applyFill="1" applyBorder="1" applyAlignment="1">
      <alignment horizontal="left" vertical="center"/>
    </xf>
    <xf numFmtId="0" fontId="7" fillId="0" borderId="36" xfId="0" applyFont="1" applyFill="1" applyBorder="1" applyAlignment="1">
      <alignment horizontal="left" vertical="center"/>
    </xf>
    <xf numFmtId="4" fontId="4" fillId="0" borderId="1" xfId="0" applyNumberFormat="1" applyFont="1" applyFill="1" applyBorder="1" applyAlignment="1">
      <alignment horizontal="right" vertical="center" indent="1"/>
    </xf>
    <xf numFmtId="0" fontId="7" fillId="0" borderId="0" xfId="0" applyFont="1" applyAlignment="1">
      <alignment horizontal="left" vertical="center" wrapText="1"/>
    </xf>
    <xf numFmtId="4" fontId="7" fillId="0" borderId="32" xfId="0" applyNumberFormat="1" applyFont="1" applyBorder="1" applyAlignment="1">
      <alignment horizontal="center"/>
    </xf>
    <xf numFmtId="0" fontId="14" fillId="3" borderId="16" xfId="0" applyFont="1" applyFill="1" applyBorder="1" applyAlignment="1">
      <alignment horizontal="left" vertical="center" indent="1"/>
    </xf>
    <xf numFmtId="0" fontId="14" fillId="3" borderId="35" xfId="0" applyFont="1" applyFill="1" applyBorder="1" applyAlignment="1">
      <alignment horizontal="left" vertical="center" indent="1"/>
    </xf>
    <xf numFmtId="0" fontId="7" fillId="0" borderId="0" xfId="0" applyFont="1" applyAlignment="1">
      <alignment horizontal="left" vertical="center"/>
    </xf>
    <xf numFmtId="0" fontId="4" fillId="0" borderId="11" xfId="0" applyFont="1" applyBorder="1" applyAlignment="1">
      <alignment horizontal="left" vertical="center" indent="1"/>
    </xf>
    <xf numFmtId="4" fontId="4" fillId="0" borderId="11" xfId="0" applyNumberFormat="1" applyFont="1" applyBorder="1" applyAlignment="1">
      <alignment horizontal="right" vertical="center"/>
    </xf>
    <xf numFmtId="0" fontId="4" fillId="0" borderId="1" xfId="0" applyFont="1" applyBorder="1" applyAlignment="1">
      <alignment horizontal="left" vertical="center" indent="1"/>
    </xf>
    <xf numFmtId="4" fontId="4" fillId="0" borderId="1" xfId="0" applyNumberFormat="1" applyFont="1" applyBorder="1" applyAlignment="1">
      <alignment horizontal="right" vertical="center"/>
    </xf>
    <xf numFmtId="164" fontId="16" fillId="6" borderId="8" xfId="1" applyFont="1" applyFill="1" applyBorder="1" applyAlignment="1">
      <alignment horizontal="left" vertical="center" indent="1"/>
    </xf>
    <xf numFmtId="164" fontId="16" fillId="6" borderId="9" xfId="1" applyFont="1" applyFill="1" applyBorder="1" applyAlignment="1">
      <alignment horizontal="left" vertical="center" indent="1"/>
    </xf>
    <xf numFmtId="164" fontId="16" fillId="6" borderId="10" xfId="1" applyFont="1" applyFill="1" applyBorder="1" applyAlignment="1">
      <alignment horizontal="left" vertical="center" indent="1"/>
    </xf>
    <xf numFmtId="164" fontId="15" fillId="3" borderId="25" xfId="1" applyFont="1" applyFill="1" applyBorder="1" applyAlignment="1">
      <alignment horizontal="right" vertical="center" indent="1"/>
    </xf>
    <xf numFmtId="164" fontId="15" fillId="3" borderId="26" xfId="1" applyFont="1" applyFill="1" applyBorder="1" applyAlignment="1">
      <alignment horizontal="right" vertical="center" indent="1"/>
    </xf>
    <xf numFmtId="165" fontId="16" fillId="3" borderId="22" xfId="1" applyNumberFormat="1" applyFont="1" applyFill="1" applyBorder="1" applyAlignment="1">
      <alignment horizontal="right" vertical="center" indent="1"/>
    </xf>
    <xf numFmtId="165" fontId="16" fillId="3" borderId="23" xfId="1" applyNumberFormat="1" applyFont="1" applyFill="1" applyBorder="1" applyAlignment="1">
      <alignment horizontal="right" vertical="center" indent="1"/>
    </xf>
    <xf numFmtId="165" fontId="16" fillId="3" borderId="24" xfId="1" applyNumberFormat="1" applyFont="1" applyFill="1" applyBorder="1" applyAlignment="1">
      <alignment horizontal="right" vertical="center" indent="1"/>
    </xf>
    <xf numFmtId="164" fontId="4" fillId="5" borderId="12" xfId="1" applyFont="1" applyFill="1" applyBorder="1" applyAlignment="1">
      <alignment horizontal="right" vertical="center" indent="1"/>
    </xf>
    <xf numFmtId="164" fontId="4" fillId="5" borderId="7" xfId="1" applyFont="1" applyFill="1" applyBorder="1" applyAlignment="1">
      <alignment horizontal="right" vertical="center" indent="1"/>
    </xf>
    <xf numFmtId="165" fontId="4" fillId="0" borderId="18" xfId="1" applyNumberFormat="1" applyFont="1" applyFill="1" applyBorder="1" applyAlignment="1">
      <alignment horizontal="right" vertical="center" indent="1"/>
    </xf>
    <xf numFmtId="165" fontId="4" fillId="0" borderId="19" xfId="1" applyNumberFormat="1" applyFont="1" applyFill="1" applyBorder="1" applyAlignment="1">
      <alignment horizontal="right" vertical="center" indent="1"/>
    </xf>
    <xf numFmtId="165" fontId="4" fillId="0" borderId="20" xfId="1" applyNumberFormat="1" applyFont="1" applyFill="1" applyBorder="1" applyAlignment="1">
      <alignment horizontal="right" vertical="center" indent="1"/>
    </xf>
    <xf numFmtId="165" fontId="4" fillId="5" borderId="5" xfId="1" applyNumberFormat="1" applyFont="1" applyFill="1" applyBorder="1" applyAlignment="1">
      <alignment horizontal="right" vertical="center" indent="1"/>
    </xf>
    <xf numFmtId="165" fontId="4" fillId="5" borderId="6" xfId="1" applyNumberFormat="1" applyFont="1" applyFill="1" applyBorder="1" applyAlignment="1">
      <alignment horizontal="right" vertical="center" indent="1"/>
    </xf>
    <xf numFmtId="165" fontId="4" fillId="5" borderId="21" xfId="1" applyNumberFormat="1" applyFont="1" applyFill="1" applyBorder="1" applyAlignment="1">
      <alignment horizontal="right" vertical="center" indent="1"/>
    </xf>
    <xf numFmtId="164" fontId="4" fillId="0" borderId="27" xfId="1" applyFont="1" applyFill="1" applyBorder="1" applyAlignment="1">
      <alignment horizontal="left" vertical="center" indent="1"/>
    </xf>
    <xf numFmtId="164" fontId="4" fillId="0" borderId="28" xfId="1" applyFont="1" applyFill="1" applyBorder="1" applyAlignment="1">
      <alignment horizontal="left" vertical="center" indent="1"/>
    </xf>
    <xf numFmtId="164" fontId="4" fillId="0" borderId="12" xfId="1" applyFont="1" applyFill="1" applyBorder="1" applyAlignment="1">
      <alignment horizontal="left" vertical="center" indent="1"/>
    </xf>
    <xf numFmtId="164" fontId="4" fillId="0" borderId="7" xfId="1" applyFont="1" applyFill="1" applyBorder="1" applyAlignment="1">
      <alignment horizontal="left" vertical="center" indent="1"/>
    </xf>
    <xf numFmtId="165" fontId="4" fillId="0" borderId="5" xfId="1" applyNumberFormat="1" applyFont="1" applyFill="1" applyBorder="1" applyAlignment="1">
      <alignment horizontal="right" vertical="center" indent="1"/>
    </xf>
    <xf numFmtId="165" fontId="4" fillId="0" borderId="6" xfId="1" applyNumberFormat="1" applyFont="1" applyFill="1" applyBorder="1" applyAlignment="1">
      <alignment horizontal="right" vertical="center" indent="1"/>
    </xf>
    <xf numFmtId="165" fontId="4" fillId="0" borderId="21" xfId="1" applyNumberFormat="1" applyFont="1" applyFill="1" applyBorder="1" applyAlignment="1">
      <alignment horizontal="right" vertical="center" indent="1"/>
    </xf>
    <xf numFmtId="164" fontId="4" fillId="0" borderId="29" xfId="1" applyFont="1" applyFill="1" applyBorder="1" applyAlignment="1">
      <alignment horizontal="center" vertical="center"/>
    </xf>
    <xf numFmtId="0" fontId="7" fillId="0" borderId="32" xfId="0" applyFont="1" applyBorder="1" applyAlignment="1">
      <alignment horizontal="center" vertical="center"/>
    </xf>
    <xf numFmtId="164" fontId="6" fillId="0" borderId="29" xfId="1" applyFont="1" applyFill="1" applyBorder="1" applyAlignment="1">
      <alignment horizontal="center" vertical="center"/>
    </xf>
    <xf numFmtId="164" fontId="7" fillId="0" borderId="34" xfId="1" applyFont="1" applyFill="1" applyBorder="1" applyAlignment="1">
      <alignment horizontal="center" vertical="center"/>
    </xf>
  </cellXfs>
  <cellStyles count="3">
    <cellStyle name="Excel Built-in Normal" xfId="1" xr:uid="{00000000-0005-0000-0000-000000000000}"/>
    <cellStyle name="Normal 2" xfId="2" xr:uid="{00000000-0005-0000-0000-000002000000}"/>
    <cellStyle name="Normalno" xfId="0" builtinId="0"/>
  </cellStyles>
  <dxfs count="0"/>
  <tableStyles count="0" defaultTableStyle="TableStyleMedium9" defaultPivotStyle="PivotStyleMedium4"/>
  <colors>
    <mruColors>
      <color rgb="FF00A0DC"/>
      <color rgb="FF96B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7"/>
  <sheetViews>
    <sheetView tabSelected="1" showRuler="0" view="pageBreakPreview" topLeftCell="A48" zoomScaleSheetLayoutView="100" zoomScalePageLayoutView="125" workbookViewId="0">
      <selection activeCell="H48" sqref="H48"/>
    </sheetView>
  </sheetViews>
  <sheetFormatPr defaultColWidth="11.44140625" defaultRowHeight="15.6" x14ac:dyDescent="0.3"/>
  <cols>
    <col min="1" max="1" width="5.109375" style="2" customWidth="1"/>
    <col min="2" max="2" width="43.109375" style="26" customWidth="1"/>
    <col min="3" max="3" width="9" style="38" customWidth="1"/>
    <col min="4" max="4" width="6" style="22" customWidth="1"/>
    <col min="5" max="5" width="9.6640625" style="38" customWidth="1"/>
    <col min="6" max="6" width="10.44140625" style="38" customWidth="1"/>
    <col min="7" max="7" width="11.44140625" style="2"/>
    <col min="8" max="8" width="36.5546875" style="54" customWidth="1"/>
    <col min="9" max="16384" width="11.44140625" style="2"/>
  </cols>
  <sheetData>
    <row r="1" spans="1:12" x14ac:dyDescent="0.3">
      <c r="A1" s="157" t="s">
        <v>9</v>
      </c>
      <c r="B1" s="158"/>
      <c r="C1" s="19" t="s">
        <v>31</v>
      </c>
      <c r="D1" s="14" t="s">
        <v>30</v>
      </c>
      <c r="E1" s="14" t="s">
        <v>32</v>
      </c>
      <c r="F1" s="14" t="s">
        <v>0</v>
      </c>
    </row>
    <row r="2" spans="1:12" ht="16.2" thickBot="1" x14ac:dyDescent="0.35">
      <c r="A2" s="159"/>
      <c r="B2" s="160"/>
      <c r="C2" s="32"/>
      <c r="D2" s="30"/>
      <c r="E2" s="39"/>
      <c r="F2" s="55"/>
      <c r="H2" s="56"/>
    </row>
    <row r="3" spans="1:12" ht="16.2" thickBot="1" x14ac:dyDescent="0.35">
      <c r="A3" s="148" t="s">
        <v>10</v>
      </c>
      <c r="B3" s="149"/>
      <c r="C3" s="149"/>
      <c r="D3" s="149"/>
      <c r="E3" s="149"/>
      <c r="F3" s="150"/>
    </row>
    <row r="4" spans="1:12" ht="55.2" x14ac:dyDescent="0.3">
      <c r="A4" s="53"/>
      <c r="B4" s="132" t="s">
        <v>78</v>
      </c>
      <c r="C4" s="161"/>
      <c r="D4" s="161"/>
      <c r="E4" s="161"/>
      <c r="F4" s="51"/>
      <c r="I4" s="3"/>
      <c r="J4" s="3"/>
      <c r="K4" s="3"/>
      <c r="L4" s="3"/>
    </row>
    <row r="5" spans="1:12" x14ac:dyDescent="0.3">
      <c r="A5" s="16"/>
      <c r="B5" s="57"/>
      <c r="C5" s="34"/>
      <c r="D5" s="21"/>
      <c r="E5" s="34"/>
      <c r="F5" s="58"/>
      <c r="I5" s="3"/>
      <c r="J5" s="3"/>
      <c r="K5" s="3"/>
      <c r="L5" s="3"/>
    </row>
    <row r="6" spans="1:12" ht="222" x14ac:dyDescent="0.3">
      <c r="A6" s="18" t="s">
        <v>1</v>
      </c>
      <c r="B6" s="43" t="s">
        <v>51</v>
      </c>
      <c r="C6" s="34">
        <v>4300</v>
      </c>
      <c r="D6" s="44" t="s">
        <v>11</v>
      </c>
      <c r="E6" s="34"/>
      <c r="F6" s="34"/>
      <c r="H6" s="56"/>
    </row>
    <row r="7" spans="1:12" x14ac:dyDescent="0.3">
      <c r="A7" s="16"/>
      <c r="B7" s="45"/>
      <c r="C7" s="46"/>
      <c r="D7" s="47"/>
      <c r="E7" s="46"/>
      <c r="F7" s="46"/>
    </row>
    <row r="8" spans="1:12" ht="56.4" x14ac:dyDescent="0.3">
      <c r="A8" s="18" t="s">
        <v>3</v>
      </c>
      <c r="B8" s="27" t="s">
        <v>37</v>
      </c>
      <c r="C8" s="34">
        <v>980</v>
      </c>
      <c r="D8" s="44" t="s">
        <v>11</v>
      </c>
      <c r="E8" s="34"/>
      <c r="F8" s="34"/>
      <c r="G8" s="4"/>
    </row>
    <row r="9" spans="1:12" ht="16.2" thickBot="1" x14ac:dyDescent="0.35">
      <c r="A9" s="62"/>
      <c r="B9" s="114"/>
      <c r="C9" s="75"/>
      <c r="D9" s="115"/>
      <c r="E9" s="75"/>
      <c r="F9" s="75"/>
      <c r="G9" s="4"/>
    </row>
    <row r="10" spans="1:12" ht="16.2" thickBot="1" x14ac:dyDescent="0.35">
      <c r="A10" s="148" t="s">
        <v>18</v>
      </c>
      <c r="B10" s="150"/>
      <c r="C10" s="162"/>
      <c r="D10" s="163"/>
      <c r="E10" s="163"/>
      <c r="F10" s="164"/>
    </row>
    <row r="11" spans="1:12" ht="16.2" thickBot="1" x14ac:dyDescent="0.35">
      <c r="A11" s="1"/>
      <c r="B11" s="24"/>
      <c r="C11" s="33"/>
      <c r="D11" s="31"/>
      <c r="E11" s="33"/>
      <c r="F11" s="33"/>
    </row>
    <row r="12" spans="1:12" ht="16.2" thickBot="1" x14ac:dyDescent="0.35">
      <c r="A12" s="148" t="s">
        <v>12</v>
      </c>
      <c r="B12" s="149"/>
      <c r="C12" s="149"/>
      <c r="D12" s="149"/>
      <c r="E12" s="149"/>
      <c r="F12" s="150"/>
      <c r="J12" s="5"/>
    </row>
    <row r="13" spans="1:12" ht="69" x14ac:dyDescent="0.3">
      <c r="A13" s="165" t="s">
        <v>1</v>
      </c>
      <c r="B13" s="107" t="s">
        <v>39</v>
      </c>
      <c r="C13" s="116"/>
      <c r="D13" s="117"/>
      <c r="E13" s="118"/>
      <c r="F13" s="116"/>
      <c r="H13" s="56"/>
    </row>
    <row r="14" spans="1:12" s="7" customFormat="1" x14ac:dyDescent="0.3">
      <c r="A14" s="166"/>
      <c r="B14" s="48" t="s">
        <v>38</v>
      </c>
      <c r="C14" s="49">
        <v>10</v>
      </c>
      <c r="D14" s="41" t="s">
        <v>8</v>
      </c>
      <c r="E14" s="49"/>
      <c r="F14" s="49"/>
      <c r="H14" s="54"/>
    </row>
    <row r="15" spans="1:12" s="7" customFormat="1" x14ac:dyDescent="0.3">
      <c r="A15" s="166"/>
      <c r="B15" s="48" t="s">
        <v>40</v>
      </c>
      <c r="C15" s="49">
        <v>4</v>
      </c>
      <c r="D15" s="41" t="s">
        <v>8</v>
      </c>
      <c r="E15" s="49"/>
      <c r="F15" s="49"/>
      <c r="H15" s="54"/>
    </row>
    <row r="16" spans="1:12" s="7" customFormat="1" x14ac:dyDescent="0.3">
      <c r="A16" s="166"/>
      <c r="B16" s="48" t="s">
        <v>13</v>
      </c>
      <c r="C16" s="49">
        <v>75</v>
      </c>
      <c r="D16" s="41" t="s">
        <v>8</v>
      </c>
      <c r="E16" s="49"/>
      <c r="F16" s="49"/>
      <c r="H16" s="54"/>
    </row>
    <row r="17" spans="1:8" s="60" customFormat="1" x14ac:dyDescent="0.3">
      <c r="A17" s="166"/>
      <c r="B17" s="48" t="s">
        <v>35</v>
      </c>
      <c r="C17" s="49">
        <v>80</v>
      </c>
      <c r="D17" s="41" t="s">
        <v>8</v>
      </c>
      <c r="E17" s="49"/>
      <c r="F17" s="49"/>
      <c r="H17" s="56"/>
    </row>
    <row r="18" spans="1:8" s="60" customFormat="1" ht="27.6" x14ac:dyDescent="0.3">
      <c r="A18" s="166"/>
      <c r="B18" s="48" t="s">
        <v>82</v>
      </c>
      <c r="C18" s="49">
        <v>350</v>
      </c>
      <c r="D18" s="44" t="s">
        <v>7</v>
      </c>
      <c r="E18" s="49"/>
      <c r="F18" s="49"/>
      <c r="H18" s="56"/>
    </row>
    <row r="19" spans="1:8" s="60" customFormat="1" x14ac:dyDescent="0.3">
      <c r="A19" s="166"/>
      <c r="B19" s="48" t="s">
        <v>79</v>
      </c>
      <c r="C19" s="49">
        <v>1</v>
      </c>
      <c r="D19" s="44" t="s">
        <v>8</v>
      </c>
      <c r="E19" s="49"/>
      <c r="F19" s="49"/>
      <c r="H19" s="56"/>
    </row>
    <row r="20" spans="1:8" s="60" customFormat="1" x14ac:dyDescent="0.3">
      <c r="A20" s="166"/>
      <c r="B20" s="48" t="s">
        <v>41</v>
      </c>
      <c r="C20" s="49">
        <v>80</v>
      </c>
      <c r="D20" s="41" t="s">
        <v>8</v>
      </c>
      <c r="E20" s="49"/>
      <c r="F20" s="49"/>
      <c r="H20" s="56"/>
    </row>
    <row r="21" spans="1:8" x14ac:dyDescent="0.3">
      <c r="A21" s="16"/>
      <c r="B21" s="50"/>
      <c r="C21" s="46"/>
      <c r="D21" s="47"/>
      <c r="E21" s="46"/>
      <c r="F21" s="34"/>
      <c r="H21" s="56"/>
    </row>
    <row r="22" spans="1:8" s="1" customFormat="1" ht="41.4" x14ac:dyDescent="0.3">
      <c r="A22" s="15" t="s">
        <v>3</v>
      </c>
      <c r="B22" s="43" t="s">
        <v>34</v>
      </c>
      <c r="C22" s="34">
        <v>380</v>
      </c>
      <c r="D22" s="21" t="s">
        <v>7</v>
      </c>
      <c r="E22" s="34"/>
      <c r="F22" s="34"/>
      <c r="H22" s="61"/>
    </row>
    <row r="23" spans="1:8" x14ac:dyDescent="0.3">
      <c r="A23" s="16"/>
      <c r="B23" s="45"/>
      <c r="C23" s="46"/>
      <c r="D23" s="47"/>
      <c r="E23" s="46"/>
      <c r="F23" s="34"/>
      <c r="H23" s="56"/>
    </row>
    <row r="24" spans="1:8" s="1" customFormat="1" ht="55.2" x14ac:dyDescent="0.3">
      <c r="A24" s="20" t="s">
        <v>4</v>
      </c>
      <c r="B24" s="43" t="s">
        <v>52</v>
      </c>
      <c r="C24" s="34">
        <v>300</v>
      </c>
      <c r="D24" s="21" t="s">
        <v>7</v>
      </c>
      <c r="E24" s="34"/>
      <c r="F24" s="36"/>
      <c r="H24" s="61"/>
    </row>
    <row r="25" spans="1:8" s="1" customFormat="1" x14ac:dyDescent="0.3">
      <c r="A25" s="20"/>
      <c r="B25" s="43"/>
      <c r="C25" s="34"/>
      <c r="D25" s="21"/>
      <c r="E25" s="34"/>
      <c r="F25" s="36"/>
      <c r="H25" s="56"/>
    </row>
    <row r="26" spans="1:8" ht="41.4" x14ac:dyDescent="0.3">
      <c r="A26" s="15" t="s">
        <v>5</v>
      </c>
      <c r="B26" s="43" t="s">
        <v>53</v>
      </c>
      <c r="C26" s="34">
        <v>390</v>
      </c>
      <c r="D26" s="21" t="s">
        <v>7</v>
      </c>
      <c r="E26" s="34"/>
      <c r="F26" s="34"/>
      <c r="H26" s="56"/>
    </row>
    <row r="27" spans="1:8" ht="16.2" thickBot="1" x14ac:dyDescent="0.35">
      <c r="A27" s="15"/>
      <c r="B27" s="43"/>
      <c r="C27" s="34"/>
      <c r="D27" s="21"/>
      <c r="E27" s="34"/>
      <c r="F27" s="34"/>
      <c r="H27" s="56"/>
    </row>
    <row r="28" spans="1:8" ht="16.2" thickBot="1" x14ac:dyDescent="0.35">
      <c r="A28" s="148" t="s">
        <v>19</v>
      </c>
      <c r="B28" s="150"/>
      <c r="C28" s="142"/>
      <c r="D28" s="143"/>
      <c r="E28" s="143"/>
      <c r="F28" s="144"/>
    </row>
    <row r="29" spans="1:8" ht="16.2" thickBot="1" x14ac:dyDescent="0.35">
      <c r="A29" s="1"/>
      <c r="B29" s="24"/>
      <c r="C29" s="33"/>
      <c r="D29" s="31"/>
      <c r="E29" s="33"/>
      <c r="F29" s="33"/>
    </row>
    <row r="30" spans="1:8" s="7" customFormat="1" ht="16.2" thickBot="1" x14ac:dyDescent="0.35">
      <c r="A30" s="148" t="s">
        <v>25</v>
      </c>
      <c r="B30" s="149"/>
      <c r="C30" s="149"/>
      <c r="D30" s="149"/>
      <c r="E30" s="149"/>
      <c r="F30" s="150"/>
      <c r="H30" s="54"/>
    </row>
    <row r="31" spans="1:8" ht="56.4" x14ac:dyDescent="0.3">
      <c r="A31" s="53" t="s">
        <v>1</v>
      </c>
      <c r="B31" s="107" t="s">
        <v>42</v>
      </c>
      <c r="C31" s="51">
        <v>4700</v>
      </c>
      <c r="D31" s="52" t="s">
        <v>11</v>
      </c>
      <c r="E31" s="51"/>
      <c r="F31" s="51"/>
    </row>
    <row r="32" spans="1:8" x14ac:dyDescent="0.3">
      <c r="A32" s="16"/>
      <c r="B32" s="27"/>
      <c r="C32" s="46"/>
      <c r="D32" s="47"/>
      <c r="E32" s="46"/>
      <c r="F32" s="46"/>
    </row>
    <row r="33" spans="1:8" ht="111.6" x14ac:dyDescent="0.3">
      <c r="A33" s="71" t="s">
        <v>3</v>
      </c>
      <c r="B33" s="43" t="s">
        <v>83</v>
      </c>
      <c r="C33" s="34">
        <v>450</v>
      </c>
      <c r="D33" s="21" t="s">
        <v>11</v>
      </c>
      <c r="E33" s="34"/>
      <c r="F33" s="36"/>
    </row>
    <row r="34" spans="1:8" x14ac:dyDescent="0.3">
      <c r="A34" s="71"/>
      <c r="B34" s="43"/>
      <c r="C34" s="34"/>
      <c r="D34" s="21"/>
      <c r="E34" s="34"/>
      <c r="F34" s="36"/>
    </row>
    <row r="35" spans="1:8" ht="138" x14ac:dyDescent="0.3">
      <c r="A35" s="71" t="s">
        <v>4</v>
      </c>
      <c r="B35" s="43" t="s">
        <v>88</v>
      </c>
      <c r="C35" s="34">
        <v>270</v>
      </c>
      <c r="D35" s="21" t="s">
        <v>11</v>
      </c>
      <c r="E35" s="34"/>
      <c r="F35" s="36"/>
    </row>
    <row r="36" spans="1:8" x14ac:dyDescent="0.3">
      <c r="A36" s="71"/>
      <c r="B36" s="43"/>
      <c r="C36" s="34"/>
      <c r="D36" s="21"/>
      <c r="E36" s="34"/>
      <c r="F36" s="36"/>
    </row>
    <row r="37" spans="1:8" ht="41.4" x14ac:dyDescent="0.3">
      <c r="A37" s="15" t="s">
        <v>5</v>
      </c>
      <c r="B37" s="27" t="s">
        <v>47</v>
      </c>
      <c r="C37" s="34">
        <v>380</v>
      </c>
      <c r="D37" s="21" t="s">
        <v>7</v>
      </c>
      <c r="E37" s="34"/>
      <c r="F37" s="36"/>
    </row>
    <row r="38" spans="1:8" x14ac:dyDescent="0.3">
      <c r="A38" s="16"/>
      <c r="B38" s="27"/>
      <c r="C38" s="46"/>
      <c r="D38" s="47"/>
      <c r="E38" s="46"/>
      <c r="F38" s="46"/>
    </row>
    <row r="39" spans="1:8" ht="97.2" thickBot="1" x14ac:dyDescent="0.35">
      <c r="A39" s="110" t="s">
        <v>6</v>
      </c>
      <c r="B39" s="119" t="s">
        <v>48</v>
      </c>
      <c r="C39" s="75">
        <v>380</v>
      </c>
      <c r="D39" s="115" t="s">
        <v>7</v>
      </c>
      <c r="E39" s="75"/>
      <c r="F39" s="99"/>
    </row>
    <row r="40" spans="1:8" s="7" customFormat="1" ht="16.2" thickBot="1" x14ac:dyDescent="0.35">
      <c r="A40" s="148" t="s">
        <v>24</v>
      </c>
      <c r="B40" s="150"/>
      <c r="C40" s="142"/>
      <c r="D40" s="143"/>
      <c r="E40" s="143"/>
      <c r="F40" s="144"/>
      <c r="H40" s="54"/>
    </row>
    <row r="41" spans="1:8" ht="16.2" thickBot="1" x14ac:dyDescent="0.35">
      <c r="A41" s="1"/>
      <c r="B41" s="24"/>
      <c r="C41" s="33"/>
      <c r="D41" s="31"/>
      <c r="E41" s="33"/>
      <c r="F41" s="33"/>
    </row>
    <row r="42" spans="1:8" ht="16.2" thickBot="1" x14ac:dyDescent="0.35">
      <c r="A42" s="148" t="s">
        <v>20</v>
      </c>
      <c r="B42" s="149"/>
      <c r="C42" s="149"/>
      <c r="D42" s="149"/>
      <c r="E42" s="149"/>
      <c r="F42" s="150"/>
    </row>
    <row r="43" spans="1:8" x14ac:dyDescent="0.3">
      <c r="A43" s="16"/>
      <c r="B43" s="27"/>
      <c r="C43" s="46"/>
      <c r="D43" s="47"/>
      <c r="E43" s="46"/>
      <c r="F43" s="46"/>
    </row>
    <row r="44" spans="1:8" ht="82.8" x14ac:dyDescent="0.3">
      <c r="A44" s="131" t="s">
        <v>1</v>
      </c>
      <c r="B44" s="48" t="s">
        <v>84</v>
      </c>
      <c r="C44" s="34">
        <v>380</v>
      </c>
      <c r="D44" s="21" t="s">
        <v>7</v>
      </c>
      <c r="E44" s="34"/>
      <c r="F44" s="36"/>
    </row>
    <row r="45" spans="1:8" x14ac:dyDescent="0.3">
      <c r="A45" s="16"/>
      <c r="B45" s="27"/>
      <c r="C45" s="46"/>
      <c r="D45" s="47"/>
      <c r="E45" s="46"/>
      <c r="F45" s="46"/>
    </row>
    <row r="46" spans="1:8" ht="328.8" customHeight="1" x14ac:dyDescent="0.3">
      <c r="A46" s="165" t="s">
        <v>3</v>
      </c>
      <c r="B46" s="102" t="s">
        <v>90</v>
      </c>
      <c r="C46" s="120"/>
      <c r="D46" s="120"/>
      <c r="E46" s="120"/>
      <c r="F46" s="121"/>
    </row>
    <row r="47" spans="1:8" ht="244.8" customHeight="1" x14ac:dyDescent="0.3">
      <c r="A47" s="165"/>
      <c r="B47" s="102" t="s">
        <v>89</v>
      </c>
      <c r="C47" s="120"/>
      <c r="D47" s="120"/>
      <c r="E47" s="120"/>
      <c r="F47" s="121"/>
    </row>
    <row r="48" spans="1:8" ht="409.2" customHeight="1" x14ac:dyDescent="0.3">
      <c r="A48" s="166"/>
      <c r="B48" s="100" t="s">
        <v>91</v>
      </c>
      <c r="C48" s="104"/>
      <c r="D48" s="104"/>
      <c r="E48" s="104"/>
      <c r="F48" s="111"/>
      <c r="H48" s="56"/>
    </row>
    <row r="49" spans="1:8" ht="186.6" x14ac:dyDescent="0.3">
      <c r="A49" s="166"/>
      <c r="B49" s="100" t="s">
        <v>85</v>
      </c>
      <c r="C49" s="105"/>
      <c r="D49" s="105"/>
      <c r="E49" s="105"/>
      <c r="F49" s="112"/>
    </row>
    <row r="50" spans="1:8" x14ac:dyDescent="0.3">
      <c r="A50" s="16"/>
      <c r="B50" s="48" t="s">
        <v>77</v>
      </c>
      <c r="C50" s="49">
        <v>3150</v>
      </c>
      <c r="D50" s="41" t="s">
        <v>11</v>
      </c>
      <c r="E50" s="49"/>
      <c r="F50" s="49"/>
    </row>
    <row r="51" spans="1:8" x14ac:dyDescent="0.3">
      <c r="A51" s="16"/>
      <c r="B51" s="48" t="s">
        <v>54</v>
      </c>
      <c r="C51" s="49">
        <v>110</v>
      </c>
      <c r="D51" s="41" t="s">
        <v>7</v>
      </c>
      <c r="E51" s="49"/>
      <c r="F51" s="49"/>
    </row>
    <row r="52" spans="1:8" s="66" customFormat="1" x14ac:dyDescent="0.3">
      <c r="A52" s="64"/>
      <c r="B52" s="65"/>
      <c r="C52" s="34"/>
      <c r="D52" s="21"/>
      <c r="E52" s="34"/>
      <c r="F52" s="34"/>
      <c r="H52" s="67"/>
    </row>
    <row r="53" spans="1:8" s="66" customFormat="1" ht="386.4" x14ac:dyDescent="0.3">
      <c r="A53" s="23" t="s">
        <v>4</v>
      </c>
      <c r="B53" s="100" t="s">
        <v>92</v>
      </c>
      <c r="C53" s="104"/>
      <c r="D53" s="104"/>
      <c r="E53" s="104"/>
      <c r="F53" s="111"/>
      <c r="H53" s="67"/>
    </row>
    <row r="54" spans="1:8" s="66" customFormat="1" ht="303.60000000000002" x14ac:dyDescent="0.3">
      <c r="A54" s="23"/>
      <c r="B54" s="101" t="s">
        <v>93</v>
      </c>
      <c r="C54" s="104"/>
      <c r="D54" s="104"/>
      <c r="E54" s="104"/>
      <c r="F54" s="111"/>
      <c r="G54" s="66">
        <v>1</v>
      </c>
      <c r="H54" s="67"/>
    </row>
    <row r="55" spans="1:8" s="66" customFormat="1" ht="146.4" x14ac:dyDescent="0.3">
      <c r="A55" s="23"/>
      <c r="B55" s="102" t="s">
        <v>49</v>
      </c>
      <c r="C55" s="105"/>
      <c r="D55" s="105"/>
      <c r="E55" s="105"/>
      <c r="F55" s="112"/>
      <c r="H55" s="67"/>
    </row>
    <row r="56" spans="1:8" s="66" customFormat="1" x14ac:dyDescent="0.3">
      <c r="A56" s="64"/>
      <c r="B56" s="48" t="s">
        <v>75</v>
      </c>
      <c r="C56" s="34">
        <v>17</v>
      </c>
      <c r="D56" s="21" t="s">
        <v>11</v>
      </c>
      <c r="E56" s="34"/>
      <c r="F56" s="34">
        <f t="shared" ref="F56" si="0">C56*E56</f>
        <v>0</v>
      </c>
      <c r="H56" s="67"/>
    </row>
    <row r="57" spans="1:8" s="66" customFormat="1" x14ac:dyDescent="0.3">
      <c r="A57" s="103"/>
      <c r="B57" s="48" t="s">
        <v>50</v>
      </c>
      <c r="C57" s="49">
        <v>28</v>
      </c>
      <c r="D57" s="41" t="s">
        <v>11</v>
      </c>
      <c r="E57" s="49"/>
      <c r="F57" s="49">
        <f>C57*E57</f>
        <v>0</v>
      </c>
      <c r="H57" s="67"/>
    </row>
    <row r="58" spans="1:8" s="66" customFormat="1" x14ac:dyDescent="0.3">
      <c r="A58" s="64"/>
      <c r="B58" s="63"/>
      <c r="C58" s="34"/>
      <c r="D58" s="21"/>
      <c r="E58" s="34"/>
      <c r="F58" s="34"/>
      <c r="H58" s="67"/>
    </row>
    <row r="59" spans="1:8" s="69" customFormat="1" ht="366" x14ac:dyDescent="0.3">
      <c r="A59" s="15" t="s">
        <v>5</v>
      </c>
      <c r="B59" s="27" t="s">
        <v>86</v>
      </c>
      <c r="C59" s="105"/>
      <c r="D59" s="105"/>
      <c r="E59" s="105"/>
      <c r="F59" s="113"/>
      <c r="H59" s="56"/>
    </row>
    <row r="60" spans="1:8" x14ac:dyDescent="0.3">
      <c r="A60" s="15"/>
      <c r="B60" s="48" t="s">
        <v>77</v>
      </c>
      <c r="C60" s="49">
        <v>3150</v>
      </c>
      <c r="D60" s="41" t="s">
        <v>11</v>
      </c>
      <c r="E60" s="49"/>
      <c r="F60" s="49"/>
      <c r="H60" s="70"/>
    </row>
    <row r="61" spans="1:8" x14ac:dyDescent="0.3">
      <c r="A61" s="130"/>
      <c r="B61" s="48" t="s">
        <v>54</v>
      </c>
      <c r="C61" s="49">
        <v>110</v>
      </c>
      <c r="D61" s="41" t="s">
        <v>7</v>
      </c>
      <c r="E61" s="49"/>
      <c r="F61" s="49"/>
      <c r="H61" s="70"/>
    </row>
    <row r="62" spans="1:8" ht="27.6" x14ac:dyDescent="0.3">
      <c r="A62" s="122"/>
      <c r="B62" s="48" t="s">
        <v>76</v>
      </c>
      <c r="C62" s="49">
        <v>45</v>
      </c>
      <c r="D62" s="41" t="s">
        <v>11</v>
      </c>
      <c r="E62" s="49"/>
      <c r="F62" s="49"/>
      <c r="H62" s="70"/>
    </row>
    <row r="63" spans="1:8" s="7" customFormat="1" x14ac:dyDescent="0.3">
      <c r="A63" s="17"/>
      <c r="B63" s="63"/>
      <c r="C63" s="49"/>
      <c r="D63" s="41"/>
      <c r="E63" s="49"/>
      <c r="F63" s="49"/>
      <c r="H63" s="70"/>
    </row>
    <row r="64" spans="1:8" ht="379.8" x14ac:dyDescent="0.3">
      <c r="A64" s="71" t="s">
        <v>6</v>
      </c>
      <c r="B64" s="27" t="s">
        <v>87</v>
      </c>
      <c r="C64" s="105"/>
      <c r="D64" s="105"/>
      <c r="E64" s="105"/>
      <c r="F64" s="34"/>
      <c r="H64" s="72"/>
    </row>
    <row r="65" spans="1:8" x14ac:dyDescent="0.3">
      <c r="A65" s="16"/>
      <c r="B65" s="106" t="s">
        <v>57</v>
      </c>
      <c r="C65" s="73">
        <v>1500</v>
      </c>
      <c r="D65" s="74" t="s">
        <v>43</v>
      </c>
      <c r="E65" s="73"/>
      <c r="F65" s="109"/>
      <c r="H65" s="70"/>
    </row>
    <row r="66" spans="1:8" ht="16.2" thickBot="1" x14ac:dyDescent="0.35">
      <c r="A66" s="16"/>
      <c r="B66" s="106"/>
      <c r="C66" s="73"/>
      <c r="D66" s="74"/>
      <c r="E66" s="73"/>
      <c r="F66" s="109"/>
      <c r="H66" s="70"/>
    </row>
    <row r="67" spans="1:8" s="7" customFormat="1" ht="16.2" thickBot="1" x14ac:dyDescent="0.35">
      <c r="A67" s="148" t="s">
        <v>21</v>
      </c>
      <c r="B67" s="150"/>
      <c r="C67" s="142">
        <f>SUM(F44:F66)</f>
        <v>0</v>
      </c>
      <c r="D67" s="143"/>
      <c r="E67" s="143"/>
      <c r="F67" s="144"/>
      <c r="H67" s="54"/>
    </row>
    <row r="68" spans="1:8" ht="16.2" thickBot="1" x14ac:dyDescent="0.35">
      <c r="A68" s="1"/>
      <c r="B68" s="25"/>
      <c r="C68" s="37"/>
      <c r="D68" s="42"/>
      <c r="E68" s="37"/>
      <c r="F68" s="37"/>
    </row>
    <row r="69" spans="1:8" ht="16.2" thickBot="1" x14ac:dyDescent="0.35">
      <c r="A69" s="148" t="s">
        <v>16</v>
      </c>
      <c r="B69" s="149"/>
      <c r="C69" s="149"/>
      <c r="D69" s="149"/>
      <c r="E69" s="149"/>
      <c r="F69" s="150"/>
    </row>
    <row r="70" spans="1:8" s="1" customFormat="1" ht="55.2" x14ac:dyDescent="0.3">
      <c r="A70" s="53" t="s">
        <v>1</v>
      </c>
      <c r="B70" s="107" t="s">
        <v>55</v>
      </c>
      <c r="C70" s="51">
        <v>390</v>
      </c>
      <c r="D70" s="52" t="s">
        <v>7</v>
      </c>
      <c r="E70" s="51"/>
      <c r="F70" s="51">
        <f t="shared" ref="F70" si="1">C70*E70</f>
        <v>0</v>
      </c>
      <c r="H70" s="56"/>
    </row>
    <row r="71" spans="1:8" s="1" customFormat="1" x14ac:dyDescent="0.3">
      <c r="A71" s="15"/>
      <c r="B71" s="43"/>
      <c r="C71" s="34"/>
      <c r="D71" s="21"/>
      <c r="E71" s="34"/>
      <c r="F71" s="34"/>
      <c r="H71" s="61"/>
    </row>
    <row r="72" spans="1:8" s="1" customFormat="1" ht="110.4" x14ac:dyDescent="0.3">
      <c r="A72" s="15" t="s">
        <v>3</v>
      </c>
      <c r="B72" s="43" t="s">
        <v>60</v>
      </c>
      <c r="C72" s="34">
        <v>380</v>
      </c>
      <c r="D72" s="21" t="s">
        <v>7</v>
      </c>
      <c r="E72" s="34"/>
      <c r="F72" s="34">
        <f t="shared" ref="F72" si="2">C72*E72</f>
        <v>0</v>
      </c>
      <c r="H72" s="61"/>
    </row>
    <row r="73" spans="1:8" s="1" customFormat="1" ht="16.2" thickBot="1" x14ac:dyDescent="0.35">
      <c r="A73" s="15"/>
      <c r="B73" s="43"/>
      <c r="C73" s="34"/>
      <c r="D73" s="21"/>
      <c r="E73" s="34"/>
      <c r="F73" s="34"/>
      <c r="H73" s="61"/>
    </row>
    <row r="74" spans="1:8" s="7" customFormat="1" ht="16.2" thickBot="1" x14ac:dyDescent="0.35">
      <c r="A74" s="148" t="s">
        <v>22</v>
      </c>
      <c r="B74" s="150"/>
      <c r="C74" s="142"/>
      <c r="D74" s="143"/>
      <c r="E74" s="143"/>
      <c r="F74" s="144"/>
      <c r="H74" s="54"/>
    </row>
    <row r="75" spans="1:8" ht="16.2" thickBot="1" x14ac:dyDescent="0.35">
      <c r="A75" s="1"/>
      <c r="D75" s="76"/>
    </row>
    <row r="76" spans="1:8" ht="16.2" thickBot="1" x14ac:dyDescent="0.35">
      <c r="A76" s="148" t="s">
        <v>28</v>
      </c>
      <c r="B76" s="149"/>
      <c r="C76" s="149"/>
      <c r="D76" s="149"/>
      <c r="E76" s="149"/>
      <c r="F76" s="150"/>
    </row>
    <row r="77" spans="1:8" s="7" customFormat="1" ht="110.4" x14ac:dyDescent="0.3">
      <c r="A77" s="23" t="s">
        <v>1</v>
      </c>
      <c r="B77" s="27" t="s">
        <v>44</v>
      </c>
      <c r="C77" s="34">
        <v>380</v>
      </c>
      <c r="D77" s="21" t="s">
        <v>7</v>
      </c>
      <c r="E77" s="34"/>
      <c r="F77" s="34"/>
      <c r="H77" s="56"/>
    </row>
    <row r="78" spans="1:8" s="7" customFormat="1" x14ac:dyDescent="0.3">
      <c r="A78" s="77"/>
      <c r="B78" s="57"/>
      <c r="C78" s="34"/>
      <c r="D78" s="21"/>
      <c r="E78" s="34"/>
      <c r="F78" s="34"/>
      <c r="H78" s="54"/>
    </row>
    <row r="79" spans="1:8" s="7" customFormat="1" ht="96.6" x14ac:dyDescent="0.3">
      <c r="A79" s="134" t="s">
        <v>3</v>
      </c>
      <c r="B79" s="27" t="s">
        <v>80</v>
      </c>
      <c r="C79" s="34">
        <v>4</v>
      </c>
      <c r="D79" s="21" t="s">
        <v>81</v>
      </c>
      <c r="E79" s="34"/>
      <c r="F79" s="34"/>
      <c r="H79" s="54"/>
    </row>
    <row r="80" spans="1:8" s="7" customFormat="1" x14ac:dyDescent="0.3">
      <c r="A80" s="133"/>
      <c r="B80" s="114"/>
      <c r="C80" s="75"/>
      <c r="D80" s="115"/>
      <c r="E80" s="75"/>
      <c r="F80" s="75"/>
      <c r="H80" s="54"/>
    </row>
    <row r="81" spans="1:8" s="7" customFormat="1" ht="28.2" thickBot="1" x14ac:dyDescent="0.35">
      <c r="A81" s="68" t="s">
        <v>4</v>
      </c>
      <c r="B81" s="119" t="s">
        <v>45</v>
      </c>
      <c r="C81" s="156" t="s">
        <v>2</v>
      </c>
      <c r="D81" s="156"/>
      <c r="E81" s="156"/>
      <c r="F81" s="75"/>
      <c r="H81" s="54"/>
    </row>
    <row r="82" spans="1:8" s="12" customFormat="1" ht="16.2" thickBot="1" x14ac:dyDescent="0.35">
      <c r="A82" s="148" t="s">
        <v>29</v>
      </c>
      <c r="B82" s="150"/>
      <c r="C82" s="142"/>
      <c r="D82" s="143"/>
      <c r="E82" s="143"/>
      <c r="F82" s="144"/>
      <c r="H82" s="78"/>
    </row>
    <row r="83" spans="1:8" s="12" customFormat="1" ht="16.2" thickBot="1" x14ac:dyDescent="0.35">
      <c r="A83" s="13"/>
      <c r="B83" s="28"/>
      <c r="C83" s="35"/>
      <c r="D83" s="29"/>
      <c r="E83" s="35"/>
      <c r="F83" s="35"/>
      <c r="H83" s="78"/>
    </row>
    <row r="84" spans="1:8" s="12" customFormat="1" ht="16.2" thickBot="1" x14ac:dyDescent="0.35">
      <c r="A84" s="148" t="s">
        <v>14</v>
      </c>
      <c r="B84" s="149"/>
      <c r="C84" s="149"/>
      <c r="D84" s="149"/>
      <c r="E84" s="149"/>
      <c r="F84" s="150"/>
      <c r="G84" s="79"/>
      <c r="H84" s="78"/>
    </row>
    <row r="85" spans="1:8" s="12" customFormat="1" x14ac:dyDescent="0.3">
      <c r="A85" s="151" t="s">
        <v>10</v>
      </c>
      <c r="B85" s="152"/>
      <c r="C85" s="153"/>
      <c r="D85" s="154"/>
      <c r="E85" s="154"/>
      <c r="F85" s="155"/>
      <c r="H85" s="78"/>
    </row>
    <row r="86" spans="1:8" x14ac:dyDescent="0.3">
      <c r="A86" s="135" t="s">
        <v>12</v>
      </c>
      <c r="B86" s="136"/>
      <c r="C86" s="145"/>
      <c r="D86" s="146"/>
      <c r="E86" s="146"/>
      <c r="F86" s="147"/>
    </row>
    <row r="87" spans="1:8" x14ac:dyDescent="0.3">
      <c r="A87" s="135" t="s">
        <v>27</v>
      </c>
      <c r="B87" s="136"/>
      <c r="C87" s="145"/>
      <c r="D87" s="146"/>
      <c r="E87" s="146"/>
      <c r="F87" s="147"/>
    </row>
    <row r="88" spans="1:8" x14ac:dyDescent="0.3">
      <c r="A88" s="135" t="s">
        <v>15</v>
      </c>
      <c r="B88" s="136"/>
      <c r="C88" s="145"/>
      <c r="D88" s="146"/>
      <c r="E88" s="146"/>
      <c r="F88" s="147"/>
    </row>
    <row r="89" spans="1:8" x14ac:dyDescent="0.3">
      <c r="A89" s="135" t="s">
        <v>16</v>
      </c>
      <c r="B89" s="136"/>
      <c r="C89" s="145"/>
      <c r="D89" s="146"/>
      <c r="E89" s="146"/>
      <c r="F89" s="147"/>
    </row>
    <row r="90" spans="1:8" ht="16.2" thickBot="1" x14ac:dyDescent="0.35">
      <c r="A90" s="135" t="s">
        <v>28</v>
      </c>
      <c r="B90" s="136"/>
      <c r="C90" s="137"/>
      <c r="D90" s="138"/>
      <c r="E90" s="138"/>
      <c r="F90" s="139"/>
    </row>
    <row r="91" spans="1:8" ht="16.2" thickBot="1" x14ac:dyDescent="0.35">
      <c r="A91" s="140" t="s">
        <v>36</v>
      </c>
      <c r="B91" s="141"/>
      <c r="C91" s="142"/>
      <c r="D91" s="143"/>
      <c r="E91" s="143"/>
      <c r="F91" s="144"/>
    </row>
    <row r="92" spans="1:8" x14ac:dyDescent="0.3">
      <c r="A92" s="6"/>
      <c r="B92" s="24"/>
      <c r="C92" s="33"/>
      <c r="D92" s="31"/>
      <c r="E92" s="33"/>
      <c r="F92" s="40"/>
    </row>
    <row r="93" spans="1:8" x14ac:dyDescent="0.3">
      <c r="A93" s="167"/>
      <c r="B93" s="167"/>
      <c r="C93" s="93"/>
      <c r="D93" s="108"/>
      <c r="E93" s="93"/>
      <c r="F93" s="95"/>
    </row>
    <row r="94" spans="1:8" x14ac:dyDescent="0.3">
      <c r="A94" s="168"/>
      <c r="B94" s="169"/>
      <c r="C94" s="170"/>
      <c r="D94" s="170"/>
      <c r="E94" s="170"/>
      <c r="F94" s="170"/>
    </row>
    <row r="95" spans="1:8" ht="21.75" customHeight="1" x14ac:dyDescent="0.3">
      <c r="A95" s="171"/>
      <c r="B95" s="171"/>
      <c r="C95" s="172"/>
      <c r="D95" s="172"/>
      <c r="E95" s="172"/>
      <c r="F95" s="172"/>
    </row>
    <row r="96" spans="1:8" x14ac:dyDescent="0.3">
      <c r="A96" s="1"/>
      <c r="B96" s="24"/>
      <c r="C96" s="33"/>
      <c r="D96" s="31"/>
      <c r="E96" s="33"/>
      <c r="F96" s="33"/>
    </row>
    <row r="97" spans="1:6" x14ac:dyDescent="0.3">
      <c r="A97" s="1"/>
      <c r="B97" s="24"/>
      <c r="C97" s="33"/>
      <c r="D97" s="31"/>
      <c r="E97" s="33"/>
      <c r="F97" s="33"/>
    </row>
    <row r="98" spans="1:6" x14ac:dyDescent="0.3">
      <c r="A98" s="1"/>
      <c r="B98" s="24"/>
      <c r="C98" s="33"/>
      <c r="D98" s="31"/>
      <c r="E98" s="33"/>
      <c r="F98" s="33"/>
    </row>
    <row r="99" spans="1:6" x14ac:dyDescent="0.3">
      <c r="A99" s="1"/>
      <c r="B99" s="24"/>
      <c r="C99" s="33"/>
      <c r="D99" s="31"/>
      <c r="E99" s="33"/>
      <c r="F99" s="33"/>
    </row>
    <row r="100" spans="1:6" x14ac:dyDescent="0.3">
      <c r="A100" s="1"/>
      <c r="B100" s="24"/>
      <c r="C100" s="33"/>
      <c r="D100" s="31"/>
      <c r="E100" s="33"/>
      <c r="F100" s="33"/>
    </row>
    <row r="101" spans="1:6" x14ac:dyDescent="0.3">
      <c r="A101" s="1"/>
      <c r="B101" s="24"/>
      <c r="C101" s="33"/>
      <c r="D101" s="31"/>
      <c r="E101" s="33"/>
      <c r="F101" s="33"/>
    </row>
    <row r="102" spans="1:6" x14ac:dyDescent="0.3">
      <c r="A102" s="1"/>
      <c r="B102" s="24"/>
      <c r="C102" s="33"/>
      <c r="D102" s="31"/>
      <c r="E102" s="33"/>
      <c r="F102" s="33"/>
    </row>
    <row r="103" spans="1:6" x14ac:dyDescent="0.3">
      <c r="A103" s="1"/>
      <c r="B103" s="24"/>
      <c r="C103" s="33"/>
      <c r="D103" s="31"/>
      <c r="E103" s="33"/>
      <c r="F103" s="33"/>
    </row>
    <row r="104" spans="1:6" x14ac:dyDescent="0.3">
      <c r="A104" s="1"/>
      <c r="B104" s="24"/>
      <c r="C104" s="33"/>
      <c r="D104" s="31"/>
      <c r="E104" s="33"/>
      <c r="F104" s="33"/>
    </row>
    <row r="105" spans="1:6" x14ac:dyDescent="0.3">
      <c r="A105" s="1"/>
      <c r="B105" s="24"/>
      <c r="C105" s="33"/>
      <c r="D105" s="31"/>
      <c r="E105" s="33"/>
      <c r="F105" s="33"/>
    </row>
    <row r="106" spans="1:6" x14ac:dyDescent="0.3">
      <c r="A106" s="1"/>
      <c r="B106" s="24"/>
      <c r="C106" s="33"/>
      <c r="D106" s="31"/>
      <c r="E106" s="33"/>
      <c r="F106" s="33"/>
    </row>
    <row r="107" spans="1:6" x14ac:dyDescent="0.3">
      <c r="A107" s="1"/>
      <c r="B107" s="24"/>
      <c r="C107" s="33"/>
      <c r="D107" s="31"/>
      <c r="E107" s="33"/>
      <c r="F107" s="33"/>
    </row>
    <row r="108" spans="1:6" x14ac:dyDescent="0.3">
      <c r="A108" s="1"/>
      <c r="B108" s="24"/>
      <c r="C108" s="33"/>
      <c r="D108" s="31"/>
      <c r="E108" s="33"/>
      <c r="F108" s="33"/>
    </row>
    <row r="109" spans="1:6" x14ac:dyDescent="0.3">
      <c r="B109" s="24"/>
      <c r="C109" s="33"/>
      <c r="D109" s="31"/>
      <c r="E109" s="33"/>
      <c r="F109" s="33"/>
    </row>
    <row r="110" spans="1:6" x14ac:dyDescent="0.3">
      <c r="B110" s="24"/>
      <c r="C110" s="33"/>
      <c r="D110" s="31"/>
      <c r="E110" s="33"/>
      <c r="F110" s="33"/>
    </row>
    <row r="111" spans="1:6" x14ac:dyDescent="0.3">
      <c r="B111" s="24"/>
      <c r="C111" s="33"/>
      <c r="D111" s="31"/>
      <c r="E111" s="33"/>
      <c r="F111" s="33"/>
    </row>
    <row r="112" spans="1:6" x14ac:dyDescent="0.3">
      <c r="B112" s="24"/>
      <c r="C112" s="33"/>
      <c r="D112" s="31"/>
      <c r="E112" s="33"/>
      <c r="F112" s="33"/>
    </row>
    <row r="113" spans="2:6" x14ac:dyDescent="0.3">
      <c r="B113" s="24"/>
      <c r="C113" s="33"/>
      <c r="D113" s="31"/>
      <c r="E113" s="33"/>
      <c r="F113" s="33"/>
    </row>
    <row r="114" spans="2:6" x14ac:dyDescent="0.3">
      <c r="B114" s="24"/>
      <c r="C114" s="33"/>
      <c r="D114" s="31"/>
      <c r="E114" s="33"/>
      <c r="F114" s="33"/>
    </row>
    <row r="115" spans="2:6" x14ac:dyDescent="0.3">
      <c r="B115" s="24"/>
      <c r="C115" s="33"/>
      <c r="D115" s="31"/>
      <c r="E115" s="33"/>
      <c r="F115" s="33"/>
    </row>
    <row r="116" spans="2:6" x14ac:dyDescent="0.3">
      <c r="B116" s="24"/>
    </row>
    <row r="117" spans="2:6" x14ac:dyDescent="0.3">
      <c r="B117" s="24"/>
    </row>
  </sheetData>
  <mergeCells count="43">
    <mergeCell ref="A93:B93"/>
    <mergeCell ref="A94:B94"/>
    <mergeCell ref="C94:F94"/>
    <mergeCell ref="A95:B95"/>
    <mergeCell ref="C95:F95"/>
    <mergeCell ref="A67:B67"/>
    <mergeCell ref="C67:F67"/>
    <mergeCell ref="A69:F69"/>
    <mergeCell ref="C40:F40"/>
    <mergeCell ref="A42:F42"/>
    <mergeCell ref="A46:A49"/>
    <mergeCell ref="A40:B40"/>
    <mergeCell ref="A12:F12"/>
    <mergeCell ref="A13:A20"/>
    <mergeCell ref="A28:B28"/>
    <mergeCell ref="C28:F28"/>
    <mergeCell ref="A30:F30"/>
    <mergeCell ref="A1:B2"/>
    <mergeCell ref="A3:F3"/>
    <mergeCell ref="C4:E4"/>
    <mergeCell ref="A10:B10"/>
    <mergeCell ref="C10:F10"/>
    <mergeCell ref="A74:B74"/>
    <mergeCell ref="C74:F74"/>
    <mergeCell ref="A76:F76"/>
    <mergeCell ref="C81:E81"/>
    <mergeCell ref="A82:B82"/>
    <mergeCell ref="C82:F82"/>
    <mergeCell ref="A84:F84"/>
    <mergeCell ref="A85:B85"/>
    <mergeCell ref="C85:F85"/>
    <mergeCell ref="A86:B86"/>
    <mergeCell ref="C86:F86"/>
    <mergeCell ref="A90:B90"/>
    <mergeCell ref="C90:F90"/>
    <mergeCell ref="A91:B91"/>
    <mergeCell ref="C91:F91"/>
    <mergeCell ref="A87:B87"/>
    <mergeCell ref="C87:F87"/>
    <mergeCell ref="A88:B88"/>
    <mergeCell ref="C88:F88"/>
    <mergeCell ref="A89:B89"/>
    <mergeCell ref="C89:F89"/>
  </mergeCells>
  <phoneticPr fontId="1" type="noConversion"/>
  <pageMargins left="0.7" right="0.7" top="0.75" bottom="0.75" header="0.3" footer="0.3"/>
  <pageSetup paperSize="9" scale="94" fitToHeight="0" orientation="portrait" verticalDpi="4294967292" r:id="rId1"/>
  <headerFooter>
    <oddHeader>&amp;L&amp;"Calibri,Regular"&amp;18TROŠKOVNIK&amp;C&amp;"Calibri,Regular"&amp;18RADNA VERZIJA&amp;R&amp;"-,Regular"&amp;9Randićeva 2, KraljevicaZagreb, ožujak, 2016.</oddHeader>
    <oddFooter>&amp;C&amp;"Calibri,Regular"&amp;9•  KOMPLETNA RJEŠENJA ZA ENERGETSKU UČINKOVITOST  •RITEH d.o.o., Fiorello La Guardia 25, 51000 RijekaT: +385 51 629005, F: +385 51 629046,  info@riteh.eu,  www.riteh.eu&amp;R&amp;"Calibri,Regular"&amp;9&amp;P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16"/>
  <sheetViews>
    <sheetView showRuler="0" view="pageBreakPreview" topLeftCell="A22" zoomScale="115" zoomScaleSheetLayoutView="115" zoomScalePageLayoutView="125" workbookViewId="0">
      <selection activeCell="A34" sqref="A34:XFD34"/>
    </sheetView>
  </sheetViews>
  <sheetFormatPr defaultColWidth="11.44140625" defaultRowHeight="15.6" x14ac:dyDescent="0.3"/>
  <cols>
    <col min="1" max="1" width="4.6640625" style="2" customWidth="1"/>
    <col min="2" max="2" width="45.6640625" style="26" customWidth="1"/>
    <col min="3" max="3" width="8.6640625" style="38" customWidth="1"/>
    <col min="4" max="4" width="6.6640625" style="11" customWidth="1"/>
    <col min="5" max="5" width="8.6640625" style="38" customWidth="1"/>
    <col min="6" max="6" width="9.6640625" style="38" customWidth="1"/>
    <col min="7" max="16384" width="11.44140625" style="2"/>
  </cols>
  <sheetData>
    <row r="1" spans="1:10" x14ac:dyDescent="0.3">
      <c r="A1" s="157" t="s">
        <v>67</v>
      </c>
      <c r="B1" s="158"/>
      <c r="C1" s="19" t="s">
        <v>31</v>
      </c>
      <c r="D1" s="14" t="s">
        <v>30</v>
      </c>
      <c r="E1" s="14" t="s">
        <v>32</v>
      </c>
      <c r="F1" s="14" t="s">
        <v>0</v>
      </c>
    </row>
    <row r="2" spans="1:10" ht="16.5" customHeight="1" thickBot="1" x14ac:dyDescent="0.35">
      <c r="A2" s="173"/>
      <c r="B2" s="174"/>
      <c r="C2" s="80"/>
      <c r="D2" s="81"/>
      <c r="E2" s="82"/>
      <c r="F2" s="82"/>
    </row>
    <row r="3" spans="1:10" ht="20.100000000000001" customHeight="1" thickBot="1" x14ac:dyDescent="0.35">
      <c r="A3" s="148" t="s">
        <v>56</v>
      </c>
      <c r="B3" s="149"/>
      <c r="C3" s="149"/>
      <c r="D3" s="149"/>
      <c r="E3" s="149"/>
      <c r="F3" s="150"/>
      <c r="J3" s="5"/>
    </row>
    <row r="4" spans="1:10" s="1" customFormat="1" ht="83.25" customHeight="1" x14ac:dyDescent="0.3">
      <c r="A4" s="71" t="s">
        <v>1</v>
      </c>
      <c r="B4" s="83" t="s">
        <v>46</v>
      </c>
      <c r="C4" s="84"/>
      <c r="D4" s="85"/>
      <c r="E4" s="84"/>
      <c r="F4" s="84"/>
    </row>
    <row r="5" spans="1:10" s="1" customFormat="1" x14ac:dyDescent="0.3">
      <c r="A5" s="71"/>
      <c r="B5" s="126" t="s">
        <v>62</v>
      </c>
      <c r="C5" s="84"/>
      <c r="D5" s="85"/>
      <c r="E5" s="84"/>
      <c r="F5" s="84"/>
    </row>
    <row r="6" spans="1:10" s="6" customFormat="1" ht="15.9" customHeight="1" x14ac:dyDescent="0.3">
      <c r="A6" s="17"/>
      <c r="B6" s="124" t="s">
        <v>58</v>
      </c>
      <c r="C6" s="49">
        <f>2.4*1.3*12</f>
        <v>37.44</v>
      </c>
      <c r="D6" s="87" t="s">
        <v>11</v>
      </c>
      <c r="E6" s="49"/>
      <c r="F6" s="49"/>
    </row>
    <row r="7" spans="1:10" s="6" customFormat="1" ht="15.9" customHeight="1" x14ac:dyDescent="0.3">
      <c r="A7" s="17"/>
      <c r="B7" s="124" t="s">
        <v>61</v>
      </c>
      <c r="C7" s="49">
        <f>2.9*2.3*1</f>
        <v>6.669999999999999</v>
      </c>
      <c r="D7" s="87" t="s">
        <v>11</v>
      </c>
      <c r="E7" s="49"/>
      <c r="F7" s="49"/>
    </row>
    <row r="8" spans="1:10" s="6" customFormat="1" ht="15.9" customHeight="1" x14ac:dyDescent="0.3">
      <c r="A8" s="17"/>
      <c r="B8" s="124" t="s">
        <v>63</v>
      </c>
      <c r="C8" s="49">
        <f>0.65*0.9*1</f>
        <v>0.58500000000000008</v>
      </c>
      <c r="D8" s="87" t="s">
        <v>11</v>
      </c>
      <c r="E8" s="49"/>
      <c r="F8" s="49"/>
    </row>
    <row r="9" spans="1:10" s="6" customFormat="1" ht="15.9" customHeight="1" x14ac:dyDescent="0.3">
      <c r="A9" s="17"/>
      <c r="B9" s="124" t="s">
        <v>64</v>
      </c>
      <c r="C9" s="49">
        <f>0.9*2.2*1</f>
        <v>1.9800000000000002</v>
      </c>
      <c r="D9" s="87" t="s">
        <v>11</v>
      </c>
      <c r="E9" s="49"/>
      <c r="F9" s="49"/>
    </row>
    <row r="10" spans="1:10" s="6" customFormat="1" ht="15.9" customHeight="1" x14ac:dyDescent="0.3">
      <c r="A10" s="17"/>
      <c r="B10" s="124" t="s">
        <v>59</v>
      </c>
      <c r="C10" s="49">
        <f>2*1.3*1</f>
        <v>2.6</v>
      </c>
      <c r="D10" s="87" t="s">
        <v>11</v>
      </c>
      <c r="E10" s="49"/>
      <c r="F10" s="49"/>
    </row>
    <row r="11" spans="1:10" s="1" customFormat="1" x14ac:dyDescent="0.3">
      <c r="A11" s="71"/>
      <c r="B11" s="126" t="s">
        <v>65</v>
      </c>
      <c r="C11" s="84"/>
      <c r="D11" s="85"/>
      <c r="E11" s="84"/>
      <c r="F11" s="84"/>
    </row>
    <row r="12" spans="1:10" s="6" customFormat="1" ht="15.9" customHeight="1" x14ac:dyDescent="0.3">
      <c r="A12" s="17"/>
      <c r="B12" s="124" t="s">
        <v>72</v>
      </c>
      <c r="C12" s="49">
        <f>1.55*1.45*15</f>
        <v>33.712499999999999</v>
      </c>
      <c r="D12" s="87" t="s">
        <v>11</v>
      </c>
      <c r="E12" s="49"/>
      <c r="F12" s="49"/>
    </row>
    <row r="13" spans="1:10" s="6" customFormat="1" ht="15.9" customHeight="1" x14ac:dyDescent="0.3">
      <c r="A13" s="17"/>
      <c r="B13" s="124" t="s">
        <v>73</v>
      </c>
      <c r="C13" s="49">
        <f>0.85*0.9*15</f>
        <v>11.475</v>
      </c>
      <c r="D13" s="87" t="s">
        <v>11</v>
      </c>
      <c r="E13" s="49"/>
      <c r="F13" s="49"/>
    </row>
    <row r="14" spans="1:10" s="6" customFormat="1" ht="15.9" customHeight="1" x14ac:dyDescent="0.3">
      <c r="A14" s="17"/>
      <c r="B14" s="124" t="s">
        <v>74</v>
      </c>
      <c r="C14" s="49">
        <f>0.95*2.45*40</f>
        <v>93.100000000000009</v>
      </c>
      <c r="D14" s="87" t="s">
        <v>11</v>
      </c>
      <c r="E14" s="49"/>
      <c r="F14" s="49"/>
    </row>
    <row r="15" spans="1:10" s="6" customFormat="1" ht="15.9" customHeight="1" thickBot="1" x14ac:dyDescent="0.35">
      <c r="A15" s="17"/>
      <c r="B15" s="124" t="s">
        <v>66</v>
      </c>
      <c r="C15" s="49">
        <f>(0.95*2.45+0.6*1.45)*15</f>
        <v>47.962500000000006</v>
      </c>
      <c r="D15" s="87" t="s">
        <v>11</v>
      </c>
      <c r="E15" s="49"/>
      <c r="F15" s="49"/>
    </row>
    <row r="16" spans="1:10" ht="16.2" thickBot="1" x14ac:dyDescent="0.35">
      <c r="A16" s="148" t="s">
        <v>68</v>
      </c>
      <c r="B16" s="150"/>
      <c r="C16" s="162"/>
      <c r="D16" s="163"/>
      <c r="E16" s="163"/>
      <c r="F16" s="164"/>
    </row>
    <row r="17" spans="1:6" ht="16.2" thickBot="1" x14ac:dyDescent="0.35">
      <c r="A17" s="1"/>
      <c r="B17" s="24"/>
      <c r="C17" s="33"/>
      <c r="D17" s="10"/>
      <c r="E17" s="33"/>
      <c r="F17" s="33"/>
    </row>
    <row r="18" spans="1:6" ht="16.2" thickBot="1" x14ac:dyDescent="0.35">
      <c r="A18" s="148" t="s">
        <v>69</v>
      </c>
      <c r="B18" s="149"/>
      <c r="C18" s="149"/>
      <c r="D18" s="149"/>
      <c r="E18" s="149"/>
      <c r="F18" s="150"/>
    </row>
    <row r="19" spans="1:6" s="1" customFormat="1" ht="262.2" x14ac:dyDescent="0.3">
      <c r="A19" s="15" t="s">
        <v>1</v>
      </c>
      <c r="B19" s="123" t="s">
        <v>94</v>
      </c>
      <c r="C19" s="59"/>
      <c r="D19" s="88"/>
      <c r="E19" s="59"/>
      <c r="F19" s="59"/>
    </row>
    <row r="20" spans="1:6" s="1" customFormat="1" x14ac:dyDescent="0.3">
      <c r="A20" s="125"/>
      <c r="B20" s="126" t="s">
        <v>62</v>
      </c>
      <c r="C20" s="84"/>
      <c r="D20" s="88"/>
      <c r="E20" s="59"/>
      <c r="F20" s="59"/>
    </row>
    <row r="21" spans="1:6" s="6" customFormat="1" x14ac:dyDescent="0.3">
      <c r="A21" s="17"/>
      <c r="B21" s="124" t="s">
        <v>58</v>
      </c>
      <c r="C21" s="49">
        <f>2.4*1.3*12</f>
        <v>37.44</v>
      </c>
      <c r="D21" s="87" t="s">
        <v>11</v>
      </c>
      <c r="E21" s="49"/>
      <c r="F21" s="49"/>
    </row>
    <row r="22" spans="1:6" s="6" customFormat="1" x14ac:dyDescent="0.3">
      <c r="A22" s="17"/>
      <c r="B22" s="124" t="s">
        <v>61</v>
      </c>
      <c r="C22" s="49">
        <f>2.9*2.3*1</f>
        <v>6.669999999999999</v>
      </c>
      <c r="D22" s="87" t="s">
        <v>11</v>
      </c>
      <c r="E22" s="49"/>
      <c r="F22" s="49"/>
    </row>
    <row r="23" spans="1:6" s="6" customFormat="1" x14ac:dyDescent="0.3">
      <c r="A23" s="17"/>
      <c r="B23" s="124" t="s">
        <v>63</v>
      </c>
      <c r="C23" s="49">
        <f>0.65*0.9*1</f>
        <v>0.58500000000000008</v>
      </c>
      <c r="D23" s="87" t="s">
        <v>11</v>
      </c>
      <c r="E23" s="49"/>
      <c r="F23" s="49"/>
    </row>
    <row r="24" spans="1:6" s="6" customFormat="1" x14ac:dyDescent="0.3">
      <c r="A24" s="17"/>
      <c r="B24" s="124" t="s">
        <v>64</v>
      </c>
      <c r="C24" s="49">
        <f>0.9*2.2*1</f>
        <v>1.9800000000000002</v>
      </c>
      <c r="D24" s="87" t="s">
        <v>11</v>
      </c>
      <c r="E24" s="49"/>
      <c r="F24" s="49"/>
    </row>
    <row r="25" spans="1:6" s="6" customFormat="1" x14ac:dyDescent="0.3">
      <c r="A25" s="17"/>
      <c r="B25" s="124" t="s">
        <v>59</v>
      </c>
      <c r="C25" s="49">
        <f>2*1.3*1</f>
        <v>2.6</v>
      </c>
      <c r="D25" s="87" t="s">
        <v>11</v>
      </c>
      <c r="E25" s="49"/>
      <c r="F25" s="49"/>
    </row>
    <row r="26" spans="1:6" s="6" customFormat="1" x14ac:dyDescent="0.3">
      <c r="A26" s="17"/>
      <c r="B26" s="86"/>
      <c r="C26" s="49"/>
      <c r="D26" s="87"/>
      <c r="E26" s="49"/>
      <c r="F26" s="49"/>
    </row>
    <row r="27" spans="1:6" s="6" customFormat="1" ht="276" x14ac:dyDescent="0.3">
      <c r="A27" s="125" t="s">
        <v>3</v>
      </c>
      <c r="B27" s="123" t="s">
        <v>95</v>
      </c>
      <c r="C27" s="59"/>
      <c r="D27" s="88"/>
      <c r="E27" s="59"/>
      <c r="F27" s="59"/>
    </row>
    <row r="28" spans="1:6" s="6" customFormat="1" x14ac:dyDescent="0.3">
      <c r="A28" s="125"/>
      <c r="B28" s="126" t="s">
        <v>65</v>
      </c>
      <c r="C28" s="84"/>
      <c r="D28" s="88"/>
      <c r="E28" s="59"/>
      <c r="F28" s="59"/>
    </row>
    <row r="29" spans="1:6" s="6" customFormat="1" x14ac:dyDescent="0.3">
      <c r="A29" s="17"/>
      <c r="B29" s="124" t="s">
        <v>72</v>
      </c>
      <c r="C29" s="49">
        <f>1.55*1.45*15</f>
        <v>33.712499999999999</v>
      </c>
      <c r="D29" s="87" t="s">
        <v>11</v>
      </c>
      <c r="E29" s="49"/>
      <c r="F29" s="49"/>
    </row>
    <row r="30" spans="1:6" s="6" customFormat="1" x14ac:dyDescent="0.3">
      <c r="A30" s="17"/>
      <c r="B30" s="124" t="s">
        <v>73</v>
      </c>
      <c r="C30" s="49">
        <f>0.85*0.9*15</f>
        <v>11.475</v>
      </c>
      <c r="D30" s="87" t="s">
        <v>11</v>
      </c>
      <c r="E30" s="49"/>
      <c r="F30" s="49"/>
    </row>
    <row r="31" spans="1:6" s="6" customFormat="1" x14ac:dyDescent="0.3">
      <c r="A31" s="17"/>
      <c r="B31" s="124" t="s">
        <v>74</v>
      </c>
      <c r="C31" s="49">
        <f>0.95*2.45*40</f>
        <v>93.100000000000009</v>
      </c>
      <c r="D31" s="87" t="s">
        <v>11</v>
      </c>
      <c r="E31" s="49"/>
      <c r="F31" s="49"/>
    </row>
    <row r="32" spans="1:6" s="6" customFormat="1" x14ac:dyDescent="0.3">
      <c r="A32" s="17"/>
      <c r="B32" s="124" t="s">
        <v>66</v>
      </c>
      <c r="C32" s="49">
        <f>(0.95*2.45+0.6*1.45)*15</f>
        <v>47.962500000000006</v>
      </c>
      <c r="D32" s="87" t="s">
        <v>11</v>
      </c>
      <c r="E32" s="49"/>
      <c r="F32" s="49"/>
    </row>
    <row r="33" spans="1:6" s="6" customFormat="1" ht="16.2" thickBot="1" x14ac:dyDescent="0.35">
      <c r="A33" s="17"/>
      <c r="B33" s="86"/>
      <c r="C33" s="127"/>
      <c r="D33" s="128"/>
      <c r="E33" s="129"/>
      <c r="F33" s="49"/>
    </row>
    <row r="34" spans="1:6" s="1" customFormat="1" ht="16.2" thickBot="1" x14ac:dyDescent="0.35">
      <c r="A34" s="148" t="s">
        <v>70</v>
      </c>
      <c r="B34" s="150"/>
      <c r="C34" s="162"/>
      <c r="D34" s="163"/>
      <c r="E34" s="163"/>
      <c r="F34" s="164"/>
    </row>
    <row r="35" spans="1:6" s="12" customFormat="1" ht="16.2" thickBot="1" x14ac:dyDescent="0.35">
      <c r="A35" s="13"/>
      <c r="B35" s="28"/>
      <c r="C35" s="35"/>
      <c r="D35" s="89"/>
      <c r="E35" s="35"/>
      <c r="F35" s="35"/>
    </row>
    <row r="36" spans="1:6" s="12" customFormat="1" ht="20.100000000000001" customHeight="1" thickBot="1" x14ac:dyDescent="0.35">
      <c r="A36" s="148" t="s">
        <v>71</v>
      </c>
      <c r="B36" s="149"/>
      <c r="C36" s="149"/>
      <c r="D36" s="149"/>
      <c r="E36" s="149"/>
      <c r="F36" s="150"/>
    </row>
    <row r="37" spans="1:6" ht="20.100000000000001" customHeight="1" x14ac:dyDescent="0.3">
      <c r="A37" s="176" t="s">
        <v>56</v>
      </c>
      <c r="B37" s="176"/>
      <c r="C37" s="177"/>
      <c r="D37" s="177"/>
      <c r="E37" s="177"/>
      <c r="F37" s="177"/>
    </row>
    <row r="38" spans="1:6" ht="20.100000000000001" customHeight="1" thickBot="1" x14ac:dyDescent="0.35">
      <c r="A38" s="178" t="s">
        <v>69</v>
      </c>
      <c r="B38" s="178"/>
      <c r="C38" s="179"/>
      <c r="D38" s="179"/>
      <c r="E38" s="179"/>
      <c r="F38" s="179"/>
    </row>
    <row r="39" spans="1:6" ht="20.100000000000001" customHeight="1" thickBot="1" x14ac:dyDescent="0.35">
      <c r="A39" s="140" t="s">
        <v>36</v>
      </c>
      <c r="B39" s="141"/>
      <c r="C39" s="162"/>
      <c r="D39" s="163"/>
      <c r="E39" s="163"/>
      <c r="F39" s="164"/>
    </row>
    <row r="40" spans="1:6" x14ac:dyDescent="0.3">
      <c r="A40" s="6"/>
      <c r="B40" s="90"/>
      <c r="C40" s="33"/>
      <c r="D40" s="10"/>
      <c r="E40" s="33"/>
      <c r="F40" s="40"/>
    </row>
    <row r="41" spans="1:6" x14ac:dyDescent="0.3">
      <c r="A41" s="91"/>
      <c r="B41" s="92"/>
      <c r="C41" s="93"/>
      <c r="D41" s="94"/>
      <c r="E41" s="93"/>
      <c r="F41" s="95"/>
    </row>
    <row r="42" spans="1:6" x14ac:dyDescent="0.3">
      <c r="A42" s="96"/>
      <c r="B42" s="92"/>
      <c r="C42" s="170"/>
      <c r="D42" s="170"/>
      <c r="E42" s="170"/>
      <c r="F42" s="170"/>
    </row>
    <row r="43" spans="1:6" ht="24.75" customHeight="1" x14ac:dyDescent="0.3">
      <c r="A43" s="171"/>
      <c r="B43" s="175"/>
      <c r="C43" s="97"/>
      <c r="D43" s="98"/>
      <c r="E43" s="97"/>
      <c r="F43" s="97"/>
    </row>
    <row r="44" spans="1:6" x14ac:dyDescent="0.3">
      <c r="A44" s="1"/>
      <c r="B44" s="24"/>
      <c r="C44" s="33"/>
      <c r="D44" s="10"/>
      <c r="E44" s="33"/>
      <c r="F44" s="33"/>
    </row>
    <row r="45" spans="1:6" x14ac:dyDescent="0.3">
      <c r="A45" s="1"/>
      <c r="B45" s="24"/>
      <c r="C45" s="33"/>
      <c r="D45" s="10"/>
      <c r="E45" s="33"/>
      <c r="F45" s="33"/>
    </row>
    <row r="46" spans="1:6" x14ac:dyDescent="0.3">
      <c r="A46" s="1"/>
      <c r="B46" s="90"/>
      <c r="C46" s="33"/>
      <c r="D46" s="10"/>
      <c r="E46" s="33"/>
      <c r="F46" s="33"/>
    </row>
    <row r="47" spans="1:6" x14ac:dyDescent="0.3">
      <c r="A47" s="1"/>
      <c r="B47" s="90"/>
      <c r="C47" s="33"/>
      <c r="D47" s="10"/>
      <c r="E47" s="33"/>
      <c r="F47" s="33"/>
    </row>
    <row r="48" spans="1:6" x14ac:dyDescent="0.3">
      <c r="A48" s="1"/>
      <c r="B48" s="90"/>
      <c r="C48" s="33"/>
      <c r="D48" s="10"/>
      <c r="E48" s="33"/>
      <c r="F48" s="33"/>
    </row>
    <row r="49" spans="1:6" x14ac:dyDescent="0.3">
      <c r="A49" s="1"/>
      <c r="B49" s="24"/>
      <c r="C49" s="33"/>
      <c r="D49" s="10"/>
      <c r="E49" s="33"/>
      <c r="F49" s="33"/>
    </row>
    <row r="50" spans="1:6" x14ac:dyDescent="0.3">
      <c r="A50" s="1"/>
      <c r="B50" s="24"/>
      <c r="C50" s="33"/>
      <c r="D50" s="10"/>
      <c r="E50" s="33"/>
      <c r="F50" s="33"/>
    </row>
    <row r="51" spans="1:6" x14ac:dyDescent="0.3">
      <c r="A51" s="1"/>
      <c r="B51" s="24"/>
      <c r="C51" s="33"/>
      <c r="D51" s="10"/>
      <c r="E51" s="33"/>
      <c r="F51" s="33"/>
    </row>
    <row r="52" spans="1:6" x14ac:dyDescent="0.3">
      <c r="A52" s="1"/>
      <c r="B52" s="24"/>
      <c r="C52" s="33"/>
      <c r="D52" s="10"/>
      <c r="E52" s="33"/>
      <c r="F52" s="33"/>
    </row>
    <row r="53" spans="1:6" x14ac:dyDescent="0.3">
      <c r="A53" s="1"/>
      <c r="B53" s="24"/>
      <c r="C53" s="33"/>
      <c r="D53" s="10"/>
      <c r="E53" s="33"/>
      <c r="F53" s="33"/>
    </row>
    <row r="54" spans="1:6" x14ac:dyDescent="0.3">
      <c r="A54" s="1"/>
      <c r="B54" s="24"/>
      <c r="C54" s="33"/>
      <c r="D54" s="10"/>
      <c r="E54" s="33"/>
      <c r="F54" s="33"/>
    </row>
    <row r="55" spans="1:6" x14ac:dyDescent="0.3">
      <c r="A55" s="1"/>
      <c r="B55" s="24"/>
      <c r="C55" s="33"/>
      <c r="D55" s="10"/>
      <c r="E55" s="33"/>
      <c r="F55" s="33"/>
    </row>
    <row r="56" spans="1:6" x14ac:dyDescent="0.3">
      <c r="A56" s="1"/>
      <c r="B56" s="24"/>
      <c r="C56" s="33"/>
      <c r="D56" s="10"/>
      <c r="E56" s="33"/>
      <c r="F56" s="33"/>
    </row>
    <row r="57" spans="1:6" x14ac:dyDescent="0.3">
      <c r="A57" s="1"/>
      <c r="B57" s="24"/>
      <c r="C57" s="33"/>
      <c r="D57" s="10"/>
      <c r="E57" s="33"/>
      <c r="F57" s="33"/>
    </row>
    <row r="58" spans="1:6" x14ac:dyDescent="0.3">
      <c r="A58" s="1"/>
      <c r="B58" s="24"/>
      <c r="C58" s="33"/>
      <c r="D58" s="10"/>
      <c r="E58" s="33"/>
      <c r="F58" s="33"/>
    </row>
    <row r="59" spans="1:6" x14ac:dyDescent="0.3">
      <c r="A59" s="1"/>
      <c r="B59" s="24"/>
      <c r="C59" s="33"/>
      <c r="D59" s="10"/>
      <c r="E59" s="33"/>
      <c r="F59" s="33"/>
    </row>
    <row r="60" spans="1:6" x14ac:dyDescent="0.3">
      <c r="A60" s="1"/>
      <c r="B60" s="24"/>
      <c r="C60" s="33"/>
      <c r="D60" s="10"/>
      <c r="E60" s="33"/>
      <c r="F60" s="33"/>
    </row>
    <row r="61" spans="1:6" x14ac:dyDescent="0.3">
      <c r="A61" s="1"/>
      <c r="B61" s="24"/>
      <c r="C61" s="33"/>
      <c r="D61" s="10"/>
      <c r="E61" s="33"/>
      <c r="F61" s="33"/>
    </row>
    <row r="62" spans="1:6" x14ac:dyDescent="0.3">
      <c r="A62" s="1"/>
      <c r="B62" s="24"/>
      <c r="C62" s="33"/>
      <c r="D62" s="10"/>
      <c r="E62" s="33"/>
      <c r="F62" s="33"/>
    </row>
    <row r="63" spans="1:6" x14ac:dyDescent="0.3">
      <c r="A63" s="1"/>
      <c r="B63" s="24"/>
      <c r="C63" s="33"/>
      <c r="D63" s="10"/>
      <c r="E63" s="33"/>
      <c r="F63" s="33"/>
    </row>
    <row r="64" spans="1:6" x14ac:dyDescent="0.3">
      <c r="A64" s="1"/>
      <c r="B64" s="24"/>
      <c r="C64" s="33"/>
      <c r="D64" s="10"/>
      <c r="E64" s="33"/>
      <c r="F64" s="33"/>
    </row>
    <row r="65" spans="1:6" x14ac:dyDescent="0.3">
      <c r="A65" s="1"/>
      <c r="B65" s="24"/>
      <c r="C65" s="33"/>
      <c r="D65" s="10"/>
      <c r="E65" s="33"/>
      <c r="F65" s="33"/>
    </row>
    <row r="66" spans="1:6" x14ac:dyDescent="0.3">
      <c r="A66" s="1"/>
      <c r="B66" s="24"/>
      <c r="C66" s="33"/>
      <c r="D66" s="10"/>
      <c r="E66" s="33"/>
      <c r="F66" s="33"/>
    </row>
    <row r="67" spans="1:6" x14ac:dyDescent="0.3">
      <c r="A67" s="1"/>
      <c r="B67" s="24"/>
      <c r="C67" s="33"/>
      <c r="D67" s="10"/>
      <c r="E67" s="33"/>
      <c r="F67" s="33"/>
    </row>
    <row r="68" spans="1:6" x14ac:dyDescent="0.3">
      <c r="A68" s="1"/>
      <c r="B68" s="24"/>
      <c r="C68" s="33"/>
      <c r="D68" s="10"/>
      <c r="E68" s="33"/>
      <c r="F68" s="33"/>
    </row>
    <row r="69" spans="1:6" x14ac:dyDescent="0.3">
      <c r="A69" s="1"/>
      <c r="B69" s="24"/>
      <c r="C69" s="33"/>
      <c r="D69" s="10"/>
      <c r="E69" s="33"/>
      <c r="F69" s="33"/>
    </row>
    <row r="70" spans="1:6" x14ac:dyDescent="0.3">
      <c r="A70" s="1"/>
      <c r="B70" s="24"/>
      <c r="C70" s="33"/>
      <c r="D70" s="10"/>
      <c r="E70" s="33"/>
      <c r="F70" s="33"/>
    </row>
    <row r="71" spans="1:6" x14ac:dyDescent="0.3">
      <c r="A71" s="1"/>
      <c r="B71" s="24"/>
      <c r="C71" s="33"/>
      <c r="D71" s="10"/>
      <c r="E71" s="33"/>
      <c r="F71" s="33"/>
    </row>
    <row r="72" spans="1:6" x14ac:dyDescent="0.3">
      <c r="A72" s="1"/>
      <c r="B72" s="24"/>
      <c r="C72" s="33"/>
      <c r="D72" s="10"/>
      <c r="E72" s="33"/>
      <c r="F72" s="33"/>
    </row>
    <row r="73" spans="1:6" x14ac:dyDescent="0.3">
      <c r="A73" s="1"/>
      <c r="B73" s="24"/>
      <c r="C73" s="33"/>
      <c r="D73" s="10"/>
      <c r="E73" s="33"/>
      <c r="F73" s="33"/>
    </row>
    <row r="74" spans="1:6" x14ac:dyDescent="0.3">
      <c r="A74" s="1"/>
      <c r="B74" s="24"/>
      <c r="C74" s="33"/>
      <c r="D74" s="10"/>
      <c r="E74" s="33"/>
      <c r="F74" s="33"/>
    </row>
    <row r="75" spans="1:6" x14ac:dyDescent="0.3">
      <c r="A75" s="1"/>
      <c r="B75" s="24"/>
      <c r="C75" s="33"/>
      <c r="D75" s="10"/>
      <c r="E75" s="33"/>
      <c r="F75" s="33"/>
    </row>
    <row r="76" spans="1:6" x14ac:dyDescent="0.3">
      <c r="A76" s="1"/>
      <c r="B76" s="24"/>
      <c r="C76" s="33"/>
      <c r="D76" s="10"/>
      <c r="E76" s="33"/>
      <c r="F76" s="33"/>
    </row>
    <row r="77" spans="1:6" x14ac:dyDescent="0.3">
      <c r="A77" s="1"/>
      <c r="B77" s="24"/>
      <c r="C77" s="33"/>
      <c r="D77" s="10"/>
      <c r="E77" s="33"/>
      <c r="F77" s="33"/>
    </row>
    <row r="78" spans="1:6" x14ac:dyDescent="0.3">
      <c r="A78" s="1"/>
      <c r="B78" s="24"/>
      <c r="C78" s="33"/>
      <c r="D78" s="10"/>
      <c r="E78" s="33"/>
      <c r="F78" s="33"/>
    </row>
    <row r="79" spans="1:6" x14ac:dyDescent="0.3">
      <c r="A79" s="1"/>
      <c r="B79" s="24"/>
      <c r="C79" s="33"/>
      <c r="D79" s="10"/>
      <c r="E79" s="33"/>
      <c r="F79" s="33"/>
    </row>
    <row r="80" spans="1:6" x14ac:dyDescent="0.3">
      <c r="A80" s="1"/>
      <c r="B80" s="24"/>
      <c r="C80" s="33"/>
      <c r="D80" s="10"/>
      <c r="E80" s="33"/>
      <c r="F80" s="33"/>
    </row>
    <row r="81" spans="1:6" x14ac:dyDescent="0.3">
      <c r="A81" s="1"/>
      <c r="B81" s="24"/>
      <c r="C81" s="33"/>
      <c r="D81" s="10"/>
      <c r="E81" s="33"/>
      <c r="F81" s="33"/>
    </row>
    <row r="82" spans="1:6" x14ac:dyDescent="0.3">
      <c r="A82" s="1"/>
      <c r="B82" s="24"/>
      <c r="C82" s="33"/>
      <c r="D82" s="10"/>
      <c r="E82" s="33"/>
      <c r="F82" s="33"/>
    </row>
    <row r="83" spans="1:6" x14ac:dyDescent="0.3">
      <c r="A83" s="1"/>
      <c r="B83" s="24"/>
      <c r="C83" s="33"/>
      <c r="D83" s="10"/>
      <c r="E83" s="33"/>
      <c r="F83" s="33"/>
    </row>
    <row r="84" spans="1:6" x14ac:dyDescent="0.3">
      <c r="A84" s="1"/>
      <c r="B84" s="24"/>
      <c r="C84" s="33"/>
      <c r="D84" s="10"/>
      <c r="E84" s="33"/>
      <c r="F84" s="33"/>
    </row>
    <row r="85" spans="1:6" x14ac:dyDescent="0.3">
      <c r="A85" s="1"/>
      <c r="B85" s="24"/>
      <c r="C85" s="33"/>
      <c r="D85" s="10"/>
      <c r="E85" s="33"/>
      <c r="F85" s="33"/>
    </row>
    <row r="86" spans="1:6" x14ac:dyDescent="0.3">
      <c r="A86" s="1"/>
      <c r="B86" s="24"/>
      <c r="C86" s="33"/>
      <c r="D86" s="10"/>
      <c r="E86" s="33"/>
      <c r="F86" s="33"/>
    </row>
    <row r="87" spans="1:6" x14ac:dyDescent="0.3">
      <c r="A87" s="1"/>
      <c r="B87" s="24"/>
      <c r="C87" s="33"/>
      <c r="D87" s="10"/>
      <c r="E87" s="33"/>
      <c r="F87" s="33"/>
    </row>
    <row r="88" spans="1:6" x14ac:dyDescent="0.3">
      <c r="A88" s="1"/>
      <c r="B88" s="24"/>
      <c r="C88" s="33"/>
      <c r="D88" s="10"/>
      <c r="E88" s="33"/>
      <c r="F88" s="33"/>
    </row>
    <row r="89" spans="1:6" x14ac:dyDescent="0.3">
      <c r="A89" s="1"/>
      <c r="B89" s="24"/>
      <c r="C89" s="33"/>
      <c r="D89" s="10"/>
      <c r="E89" s="33"/>
      <c r="F89" s="33"/>
    </row>
    <row r="90" spans="1:6" x14ac:dyDescent="0.3">
      <c r="A90" s="1"/>
      <c r="B90" s="24"/>
      <c r="C90" s="33"/>
      <c r="D90" s="10"/>
      <c r="E90" s="33"/>
      <c r="F90" s="33"/>
    </row>
    <row r="91" spans="1:6" x14ac:dyDescent="0.3">
      <c r="A91" s="1"/>
      <c r="B91" s="24"/>
      <c r="C91" s="33"/>
      <c r="D91" s="10"/>
      <c r="E91" s="33"/>
      <c r="F91" s="33"/>
    </row>
    <row r="92" spans="1:6" x14ac:dyDescent="0.3">
      <c r="A92" s="1"/>
      <c r="B92" s="24"/>
      <c r="C92" s="33"/>
      <c r="D92" s="10"/>
      <c r="E92" s="33"/>
      <c r="F92" s="33"/>
    </row>
    <row r="93" spans="1:6" x14ac:dyDescent="0.3">
      <c r="A93" s="1"/>
      <c r="B93" s="24"/>
      <c r="C93" s="33"/>
      <c r="D93" s="10"/>
      <c r="E93" s="33"/>
      <c r="F93" s="33"/>
    </row>
    <row r="94" spans="1:6" x14ac:dyDescent="0.3">
      <c r="A94" s="1"/>
      <c r="B94" s="24"/>
      <c r="C94" s="33"/>
      <c r="D94" s="10"/>
      <c r="E94" s="33"/>
      <c r="F94" s="33"/>
    </row>
    <row r="95" spans="1:6" x14ac:dyDescent="0.3">
      <c r="A95" s="1"/>
      <c r="B95" s="24"/>
      <c r="C95" s="33"/>
      <c r="D95" s="10"/>
      <c r="E95" s="33"/>
      <c r="F95" s="33"/>
    </row>
    <row r="96" spans="1:6" x14ac:dyDescent="0.3">
      <c r="A96" s="1"/>
      <c r="B96" s="24"/>
      <c r="C96" s="33"/>
      <c r="D96" s="10"/>
      <c r="E96" s="33"/>
      <c r="F96" s="33"/>
    </row>
    <row r="97" spans="1:6" x14ac:dyDescent="0.3">
      <c r="A97" s="1"/>
      <c r="B97" s="24"/>
      <c r="C97" s="33"/>
      <c r="D97" s="10"/>
      <c r="E97" s="33"/>
      <c r="F97" s="33"/>
    </row>
    <row r="98" spans="1:6" x14ac:dyDescent="0.3">
      <c r="A98" s="1"/>
      <c r="B98" s="24"/>
      <c r="C98" s="33"/>
      <c r="D98" s="10"/>
      <c r="E98" s="33"/>
      <c r="F98" s="33"/>
    </row>
    <row r="99" spans="1:6" x14ac:dyDescent="0.3">
      <c r="A99" s="1"/>
      <c r="B99" s="24"/>
      <c r="C99" s="33"/>
      <c r="D99" s="10"/>
      <c r="E99" s="33"/>
      <c r="F99" s="33"/>
    </row>
    <row r="100" spans="1:6" x14ac:dyDescent="0.3">
      <c r="A100" s="1"/>
      <c r="B100" s="24"/>
      <c r="C100" s="33"/>
      <c r="D100" s="10"/>
      <c r="E100" s="33"/>
      <c r="F100" s="33"/>
    </row>
    <row r="101" spans="1:6" x14ac:dyDescent="0.3">
      <c r="A101" s="1"/>
      <c r="B101" s="24"/>
      <c r="C101" s="33"/>
      <c r="D101" s="10"/>
      <c r="E101" s="33"/>
      <c r="F101" s="33"/>
    </row>
    <row r="102" spans="1:6" x14ac:dyDescent="0.3">
      <c r="A102" s="1"/>
      <c r="B102" s="24"/>
      <c r="C102" s="33"/>
      <c r="D102" s="10"/>
      <c r="E102" s="33"/>
      <c r="F102" s="33"/>
    </row>
    <row r="103" spans="1:6" x14ac:dyDescent="0.3">
      <c r="A103" s="1"/>
      <c r="B103" s="24"/>
      <c r="C103" s="33"/>
      <c r="D103" s="10"/>
      <c r="E103" s="33"/>
      <c r="F103" s="33"/>
    </row>
    <row r="104" spans="1:6" x14ac:dyDescent="0.3">
      <c r="A104" s="1"/>
      <c r="B104" s="24"/>
      <c r="C104" s="33"/>
      <c r="D104" s="10"/>
      <c r="E104" s="33"/>
      <c r="F104" s="33"/>
    </row>
    <row r="105" spans="1:6" x14ac:dyDescent="0.3">
      <c r="A105" s="1"/>
      <c r="B105" s="24"/>
      <c r="C105" s="33"/>
      <c r="D105" s="10"/>
      <c r="E105" s="33"/>
      <c r="F105" s="33"/>
    </row>
    <row r="106" spans="1:6" x14ac:dyDescent="0.3">
      <c r="A106" s="1"/>
      <c r="B106" s="24"/>
      <c r="C106" s="33"/>
      <c r="D106" s="10"/>
      <c r="E106" s="33"/>
      <c r="F106" s="33"/>
    </row>
    <row r="107" spans="1:6" x14ac:dyDescent="0.3">
      <c r="A107" s="1"/>
      <c r="B107" s="24"/>
      <c r="C107" s="33"/>
      <c r="D107" s="10"/>
      <c r="E107" s="33"/>
      <c r="F107" s="33"/>
    </row>
    <row r="108" spans="1:6" x14ac:dyDescent="0.3">
      <c r="B108" s="24"/>
      <c r="C108" s="33"/>
      <c r="D108" s="10"/>
      <c r="E108" s="33"/>
      <c r="F108" s="33"/>
    </row>
    <row r="109" spans="1:6" x14ac:dyDescent="0.3">
      <c r="B109" s="24"/>
      <c r="C109" s="33"/>
      <c r="D109" s="10"/>
      <c r="E109" s="33"/>
      <c r="F109" s="33"/>
    </row>
    <row r="110" spans="1:6" x14ac:dyDescent="0.3">
      <c r="B110" s="24"/>
      <c r="C110" s="33"/>
      <c r="D110" s="10"/>
      <c r="E110" s="33"/>
      <c r="F110" s="33"/>
    </row>
    <row r="111" spans="1:6" x14ac:dyDescent="0.3">
      <c r="B111" s="24"/>
      <c r="C111" s="33"/>
      <c r="D111" s="10"/>
      <c r="E111" s="33"/>
      <c r="F111" s="33"/>
    </row>
    <row r="112" spans="1:6" x14ac:dyDescent="0.3">
      <c r="B112" s="24"/>
      <c r="C112" s="33"/>
      <c r="D112" s="10"/>
      <c r="E112" s="33"/>
      <c r="F112" s="33"/>
    </row>
    <row r="113" spans="2:6" x14ac:dyDescent="0.3">
      <c r="B113" s="24"/>
      <c r="C113" s="33"/>
      <c r="D113" s="10"/>
      <c r="E113" s="33"/>
      <c r="F113" s="33"/>
    </row>
    <row r="114" spans="2:6" x14ac:dyDescent="0.3">
      <c r="B114" s="24"/>
      <c r="C114" s="33"/>
      <c r="D114" s="10"/>
      <c r="E114" s="33"/>
      <c r="F114" s="33"/>
    </row>
    <row r="115" spans="2:6" x14ac:dyDescent="0.3">
      <c r="B115" s="24"/>
    </row>
    <row r="116" spans="2:6" x14ac:dyDescent="0.3">
      <c r="B116" s="24"/>
    </row>
  </sheetData>
  <mergeCells count="16">
    <mergeCell ref="C39:F39"/>
    <mergeCell ref="C42:F42"/>
    <mergeCell ref="A43:B43"/>
    <mergeCell ref="A34:B34"/>
    <mergeCell ref="C34:F34"/>
    <mergeCell ref="A36:F36"/>
    <mergeCell ref="A37:B37"/>
    <mergeCell ref="C37:F37"/>
    <mergeCell ref="A38:B38"/>
    <mergeCell ref="C38:F38"/>
    <mergeCell ref="A39:B39"/>
    <mergeCell ref="A1:B2"/>
    <mergeCell ref="A3:F3"/>
    <mergeCell ref="A16:B16"/>
    <mergeCell ref="C16:F16"/>
    <mergeCell ref="A18:F18"/>
  </mergeCells>
  <pageMargins left="1.3779527559055118" right="0.59055118110236227" top="0.98425196850393704" bottom="0.78740157480314965" header="0.23622047244094491" footer="0.23622047244094491"/>
  <pageSetup paperSize="9" scale="97" fitToHeight="0" orientation="portrait" verticalDpi="4294967292" r:id="rId1"/>
  <headerFooter>
    <oddHeader>&amp;L&amp;"Calibri,Regular"&amp;18TROŠKOVNIK&amp;C&amp;"Calibri,Regular"&amp;18RADNA VERZIJA&amp;R&amp;"-,Regular"&amp;9Galovićeva 12, ZagrebZagreb, studeni, 2015.</oddHeader>
    <oddFooter>&amp;C&amp;"Calibri,Regular"&amp;9•  KOMPLETNA RJEŠENJA ZA ENERGETSKU UČINKOVITOST  •RITEH d.o.o., Fiorello La Guardia 25, 51000 RijekaT: +385 51 629005, F: +385 51 629046,  info@riteh.eu,  www.riteh.eu&amp;R&amp;"Calibri,Regular"&amp;9&amp;P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78"/>
  <sheetViews>
    <sheetView showRuler="0" view="pageBreakPreview" zoomScale="115" zoomScaleSheetLayoutView="115" zoomScalePageLayoutView="125" workbookViewId="0">
      <selection activeCell="B10" sqref="B10:C10"/>
    </sheetView>
  </sheetViews>
  <sheetFormatPr defaultColWidth="11.44140625" defaultRowHeight="15.6" x14ac:dyDescent="0.3"/>
  <cols>
    <col min="1" max="2" width="5.6640625" style="2" customWidth="1"/>
    <col min="3" max="3" width="41.88671875" style="2" customWidth="1"/>
    <col min="4" max="4" width="8.6640625" style="9" customWidth="1"/>
    <col min="5" max="5" width="8.6640625" style="11" customWidth="1"/>
    <col min="6" max="7" width="8.6640625" style="7" customWidth="1"/>
    <col min="8" max="16384" width="11.44140625" style="2"/>
  </cols>
  <sheetData>
    <row r="1" spans="2:7" s="7" customFormat="1" ht="30" customHeight="1" thickBot="1" x14ac:dyDescent="0.35">
      <c r="B1" s="180" t="s">
        <v>26</v>
      </c>
      <c r="C1" s="181"/>
      <c r="D1" s="181"/>
      <c r="E1" s="181"/>
      <c r="F1" s="181"/>
      <c r="G1" s="182"/>
    </row>
    <row r="2" spans="2:7" s="7" customFormat="1" ht="30" customHeight="1" x14ac:dyDescent="0.3">
      <c r="B2" s="196" t="s">
        <v>9</v>
      </c>
      <c r="C2" s="197"/>
      <c r="D2" s="190"/>
      <c r="E2" s="191"/>
      <c r="F2" s="191"/>
      <c r="G2" s="192"/>
    </row>
    <row r="3" spans="2:7" s="7" customFormat="1" ht="30" customHeight="1" x14ac:dyDescent="0.3">
      <c r="B3" s="198" t="s">
        <v>67</v>
      </c>
      <c r="C3" s="199"/>
      <c r="D3" s="200"/>
      <c r="E3" s="201"/>
      <c r="F3" s="201"/>
      <c r="G3" s="202"/>
    </row>
    <row r="4" spans="2:7" s="7" customFormat="1" ht="30" customHeight="1" thickBot="1" x14ac:dyDescent="0.35">
      <c r="B4" s="183" t="s">
        <v>17</v>
      </c>
      <c r="C4" s="184"/>
      <c r="D4" s="185"/>
      <c r="E4" s="186"/>
      <c r="F4" s="186"/>
      <c r="G4" s="187"/>
    </row>
    <row r="5" spans="2:7" s="7" customFormat="1" ht="30" customHeight="1" x14ac:dyDescent="0.3">
      <c r="B5" s="188" t="s">
        <v>23</v>
      </c>
      <c r="C5" s="189"/>
      <c r="D5" s="193"/>
      <c r="E5" s="194"/>
      <c r="F5" s="194"/>
      <c r="G5" s="195"/>
    </row>
    <row r="6" spans="2:7" s="7" customFormat="1" ht="30" customHeight="1" thickBot="1" x14ac:dyDescent="0.35">
      <c r="B6" s="183" t="s">
        <v>33</v>
      </c>
      <c r="C6" s="184"/>
      <c r="D6" s="185"/>
      <c r="E6" s="186"/>
      <c r="F6" s="186"/>
      <c r="G6" s="187"/>
    </row>
    <row r="7" spans="2:7" x14ac:dyDescent="0.3">
      <c r="B7" s="203"/>
      <c r="C7" s="203"/>
      <c r="D7" s="205"/>
      <c r="E7" s="205"/>
      <c r="F7" s="205"/>
      <c r="G7" s="205"/>
    </row>
    <row r="8" spans="2:7" x14ac:dyDescent="0.3">
      <c r="B8" s="91"/>
      <c r="C8" s="12"/>
      <c r="D8" s="206"/>
      <c r="E8" s="206"/>
      <c r="F8" s="206"/>
      <c r="G8" s="206"/>
    </row>
    <row r="9" spans="2:7" ht="29.25" customHeight="1" x14ac:dyDescent="0.3">
      <c r="B9" s="96"/>
      <c r="C9" s="12"/>
      <c r="D9" s="170"/>
      <c r="E9" s="170"/>
      <c r="F9" s="170"/>
      <c r="G9" s="170"/>
    </row>
    <row r="10" spans="2:7" ht="27" customHeight="1" x14ac:dyDescent="0.3">
      <c r="B10" s="171"/>
      <c r="C10" s="175"/>
      <c r="D10" s="204"/>
      <c r="E10" s="204"/>
      <c r="F10" s="204"/>
      <c r="G10" s="204"/>
    </row>
    <row r="11" spans="2:7" x14ac:dyDescent="0.3">
      <c r="B11" s="1"/>
      <c r="C11" s="1"/>
      <c r="D11" s="8"/>
      <c r="E11" s="10"/>
      <c r="F11" s="6"/>
      <c r="G11" s="6"/>
    </row>
    <row r="12" spans="2:7" x14ac:dyDescent="0.3">
      <c r="B12" s="1"/>
      <c r="C12" s="1"/>
      <c r="D12" s="8"/>
      <c r="E12" s="10"/>
      <c r="F12" s="6"/>
      <c r="G12" s="6"/>
    </row>
    <row r="13" spans="2:7" x14ac:dyDescent="0.3">
      <c r="B13" s="1"/>
      <c r="C13" s="1"/>
      <c r="D13" s="8"/>
      <c r="E13" s="10"/>
      <c r="F13" s="6"/>
      <c r="G13" s="6"/>
    </row>
    <row r="14" spans="2:7" x14ac:dyDescent="0.3">
      <c r="B14" s="1"/>
      <c r="C14" s="1"/>
      <c r="D14" s="8"/>
      <c r="E14" s="10"/>
      <c r="F14" s="6"/>
      <c r="G14" s="6"/>
    </row>
    <row r="15" spans="2:7" x14ac:dyDescent="0.3">
      <c r="B15" s="1"/>
      <c r="C15" s="1"/>
      <c r="D15" s="8"/>
      <c r="E15" s="10"/>
      <c r="F15" s="6"/>
      <c r="G15" s="6"/>
    </row>
    <row r="16" spans="2:7" x14ac:dyDescent="0.3">
      <c r="B16" s="1"/>
      <c r="C16" s="1"/>
      <c r="D16" s="8"/>
      <c r="E16" s="10"/>
      <c r="F16" s="6"/>
      <c r="G16" s="6"/>
    </row>
    <row r="17" spans="2:7" x14ac:dyDescent="0.3">
      <c r="B17" s="1"/>
      <c r="C17" s="1"/>
      <c r="D17" s="8"/>
      <c r="E17" s="10"/>
      <c r="F17" s="6"/>
      <c r="G17" s="6"/>
    </row>
    <row r="18" spans="2:7" x14ac:dyDescent="0.3">
      <c r="B18" s="1"/>
      <c r="C18" s="1"/>
      <c r="D18" s="8"/>
      <c r="E18" s="10"/>
      <c r="F18" s="6"/>
      <c r="G18" s="6"/>
    </row>
    <row r="19" spans="2:7" x14ac:dyDescent="0.3">
      <c r="B19" s="1"/>
      <c r="C19" s="1"/>
      <c r="D19" s="8"/>
      <c r="E19" s="10"/>
      <c r="F19" s="6"/>
      <c r="G19" s="6"/>
    </row>
    <row r="20" spans="2:7" x14ac:dyDescent="0.3">
      <c r="B20" s="1"/>
      <c r="C20" s="1"/>
      <c r="D20" s="8"/>
      <c r="E20" s="10"/>
      <c r="F20" s="6"/>
      <c r="G20" s="6"/>
    </row>
    <row r="21" spans="2:7" x14ac:dyDescent="0.3">
      <c r="B21" s="1"/>
      <c r="C21" s="1"/>
      <c r="D21" s="8"/>
      <c r="E21" s="10"/>
      <c r="F21" s="6"/>
      <c r="G21" s="6"/>
    </row>
    <row r="22" spans="2:7" x14ac:dyDescent="0.3">
      <c r="B22" s="1"/>
      <c r="C22" s="1"/>
      <c r="D22" s="8"/>
      <c r="E22" s="10"/>
      <c r="F22" s="6"/>
      <c r="G22" s="6"/>
    </row>
    <row r="23" spans="2:7" x14ac:dyDescent="0.3">
      <c r="B23" s="1"/>
      <c r="C23" s="1"/>
      <c r="D23" s="8"/>
      <c r="E23" s="10"/>
      <c r="F23" s="6"/>
      <c r="G23" s="6"/>
    </row>
    <row r="24" spans="2:7" x14ac:dyDescent="0.3">
      <c r="B24" s="1"/>
      <c r="C24" s="1"/>
      <c r="D24" s="8"/>
      <c r="E24" s="10"/>
      <c r="F24" s="6"/>
      <c r="G24" s="6"/>
    </row>
    <row r="25" spans="2:7" x14ac:dyDescent="0.3">
      <c r="B25" s="1"/>
      <c r="C25" s="1"/>
      <c r="D25" s="8"/>
      <c r="E25" s="10"/>
      <c r="F25" s="6"/>
      <c r="G25" s="6"/>
    </row>
    <row r="26" spans="2:7" x14ac:dyDescent="0.3">
      <c r="B26" s="1"/>
      <c r="C26" s="1"/>
      <c r="D26" s="8"/>
      <c r="E26" s="10"/>
      <c r="F26" s="6"/>
      <c r="G26" s="6"/>
    </row>
    <row r="27" spans="2:7" x14ac:dyDescent="0.3">
      <c r="B27" s="1"/>
      <c r="C27" s="1"/>
      <c r="D27" s="8"/>
      <c r="E27" s="10"/>
      <c r="F27" s="6"/>
      <c r="G27" s="6"/>
    </row>
    <row r="28" spans="2:7" x14ac:dyDescent="0.3">
      <c r="B28" s="1"/>
      <c r="C28" s="1"/>
      <c r="D28" s="8"/>
      <c r="E28" s="10"/>
      <c r="F28" s="6"/>
      <c r="G28" s="6"/>
    </row>
    <row r="29" spans="2:7" x14ac:dyDescent="0.3">
      <c r="B29" s="1"/>
      <c r="C29" s="1"/>
      <c r="D29" s="8"/>
      <c r="E29" s="10"/>
      <c r="F29" s="6"/>
      <c r="G29" s="6"/>
    </row>
    <row r="30" spans="2:7" x14ac:dyDescent="0.3">
      <c r="B30" s="1"/>
      <c r="C30" s="1"/>
      <c r="D30" s="8"/>
      <c r="E30" s="10"/>
      <c r="F30" s="6"/>
      <c r="G30" s="6"/>
    </row>
    <row r="31" spans="2:7" x14ac:dyDescent="0.3">
      <c r="B31" s="1"/>
      <c r="C31" s="1"/>
      <c r="D31" s="8"/>
      <c r="E31" s="10"/>
      <c r="F31" s="6"/>
      <c r="G31" s="6"/>
    </row>
    <row r="32" spans="2:7" x14ac:dyDescent="0.3">
      <c r="B32" s="1"/>
      <c r="C32" s="1"/>
      <c r="D32" s="8"/>
      <c r="E32" s="10"/>
      <c r="F32" s="6"/>
      <c r="G32" s="6"/>
    </row>
    <row r="33" spans="2:7" x14ac:dyDescent="0.3">
      <c r="B33" s="1"/>
      <c r="C33" s="1"/>
      <c r="D33" s="8"/>
      <c r="E33" s="10"/>
      <c r="F33" s="6"/>
      <c r="G33" s="6"/>
    </row>
    <row r="34" spans="2:7" x14ac:dyDescent="0.3">
      <c r="B34" s="1"/>
      <c r="C34" s="1"/>
      <c r="D34" s="8"/>
      <c r="E34" s="10"/>
      <c r="F34" s="6"/>
      <c r="G34" s="6"/>
    </row>
    <row r="35" spans="2:7" x14ac:dyDescent="0.3">
      <c r="B35" s="1"/>
      <c r="C35" s="1"/>
      <c r="D35" s="8"/>
      <c r="E35" s="10"/>
      <c r="F35" s="6"/>
      <c r="G35" s="6"/>
    </row>
    <row r="36" spans="2:7" x14ac:dyDescent="0.3">
      <c r="B36" s="1"/>
      <c r="C36" s="1"/>
      <c r="D36" s="8"/>
      <c r="E36" s="10"/>
      <c r="F36" s="6"/>
      <c r="G36" s="6"/>
    </row>
    <row r="37" spans="2:7" x14ac:dyDescent="0.3">
      <c r="B37" s="1"/>
      <c r="C37" s="1"/>
      <c r="D37" s="8"/>
      <c r="E37" s="10"/>
      <c r="F37" s="6"/>
      <c r="G37" s="6"/>
    </row>
    <row r="38" spans="2:7" x14ac:dyDescent="0.3">
      <c r="B38" s="1"/>
      <c r="C38" s="1"/>
      <c r="D38" s="8"/>
      <c r="E38" s="10"/>
      <c r="F38" s="6"/>
      <c r="G38" s="6"/>
    </row>
    <row r="39" spans="2:7" x14ac:dyDescent="0.3">
      <c r="B39" s="1"/>
      <c r="C39" s="1"/>
      <c r="D39" s="8"/>
      <c r="E39" s="10"/>
      <c r="F39" s="6"/>
      <c r="G39" s="6"/>
    </row>
    <row r="40" spans="2:7" x14ac:dyDescent="0.3">
      <c r="B40" s="1"/>
      <c r="C40" s="1"/>
      <c r="D40" s="8"/>
      <c r="E40" s="10"/>
      <c r="F40" s="6"/>
      <c r="G40" s="6"/>
    </row>
    <row r="41" spans="2:7" x14ac:dyDescent="0.3">
      <c r="B41" s="1"/>
      <c r="C41" s="1"/>
      <c r="D41" s="8"/>
      <c r="E41" s="10"/>
      <c r="F41" s="6"/>
      <c r="G41" s="6"/>
    </row>
    <row r="42" spans="2:7" x14ac:dyDescent="0.3">
      <c r="B42" s="1"/>
      <c r="C42" s="1"/>
      <c r="D42" s="8"/>
      <c r="E42" s="10"/>
      <c r="F42" s="6"/>
      <c r="G42" s="6"/>
    </row>
    <row r="43" spans="2:7" x14ac:dyDescent="0.3">
      <c r="B43" s="1"/>
      <c r="C43" s="1"/>
      <c r="D43" s="8"/>
      <c r="E43" s="10"/>
      <c r="F43" s="6"/>
      <c r="G43" s="6"/>
    </row>
    <row r="44" spans="2:7" x14ac:dyDescent="0.3">
      <c r="B44" s="1"/>
      <c r="C44" s="1"/>
      <c r="D44" s="8"/>
      <c r="E44" s="10"/>
      <c r="F44" s="6"/>
      <c r="G44" s="6"/>
    </row>
    <row r="45" spans="2:7" x14ac:dyDescent="0.3">
      <c r="B45" s="1"/>
      <c r="C45" s="1"/>
      <c r="D45" s="8"/>
      <c r="E45" s="10"/>
      <c r="F45" s="6"/>
      <c r="G45" s="6"/>
    </row>
    <row r="46" spans="2:7" x14ac:dyDescent="0.3">
      <c r="B46" s="1"/>
      <c r="C46" s="1"/>
      <c r="D46" s="8"/>
      <c r="E46" s="10"/>
      <c r="F46" s="6"/>
      <c r="G46" s="6"/>
    </row>
    <row r="47" spans="2:7" x14ac:dyDescent="0.3">
      <c r="B47" s="1"/>
      <c r="C47" s="1"/>
      <c r="D47" s="8"/>
      <c r="E47" s="10"/>
      <c r="F47" s="6"/>
      <c r="G47" s="6"/>
    </row>
    <row r="48" spans="2:7" x14ac:dyDescent="0.3">
      <c r="B48" s="1"/>
      <c r="C48" s="1"/>
      <c r="D48" s="8"/>
      <c r="E48" s="10"/>
      <c r="F48" s="6"/>
      <c r="G48" s="6"/>
    </row>
    <row r="49" spans="2:7" x14ac:dyDescent="0.3">
      <c r="B49" s="1"/>
      <c r="C49" s="1"/>
      <c r="D49" s="8"/>
      <c r="E49" s="10"/>
      <c r="F49" s="6"/>
      <c r="G49" s="6"/>
    </row>
    <row r="50" spans="2:7" x14ac:dyDescent="0.3">
      <c r="B50" s="1"/>
      <c r="C50" s="1"/>
      <c r="D50" s="8"/>
      <c r="E50" s="10"/>
      <c r="F50" s="6"/>
      <c r="G50" s="6"/>
    </row>
    <row r="51" spans="2:7" x14ac:dyDescent="0.3">
      <c r="B51" s="1"/>
      <c r="C51" s="1"/>
      <c r="D51" s="8"/>
      <c r="E51" s="10"/>
      <c r="F51" s="6"/>
      <c r="G51" s="6"/>
    </row>
    <row r="52" spans="2:7" x14ac:dyDescent="0.3">
      <c r="B52" s="1"/>
      <c r="C52" s="1"/>
      <c r="D52" s="8"/>
      <c r="E52" s="10"/>
      <c r="F52" s="6"/>
      <c r="G52" s="6"/>
    </row>
    <row r="53" spans="2:7" x14ac:dyDescent="0.3">
      <c r="B53" s="1"/>
      <c r="C53" s="1"/>
      <c r="D53" s="8"/>
      <c r="E53" s="10"/>
      <c r="F53" s="6"/>
      <c r="G53" s="6"/>
    </row>
    <row r="54" spans="2:7" x14ac:dyDescent="0.3">
      <c r="B54" s="1"/>
      <c r="C54" s="1"/>
      <c r="D54" s="8"/>
      <c r="E54" s="10"/>
      <c r="F54" s="6"/>
      <c r="G54" s="6"/>
    </row>
    <row r="55" spans="2:7" x14ac:dyDescent="0.3">
      <c r="B55" s="1"/>
      <c r="C55" s="1"/>
      <c r="D55" s="8"/>
      <c r="E55" s="10"/>
      <c r="F55" s="6"/>
      <c r="G55" s="6"/>
    </row>
    <row r="56" spans="2:7" x14ac:dyDescent="0.3">
      <c r="B56" s="1"/>
      <c r="C56" s="1"/>
      <c r="D56" s="8"/>
      <c r="E56" s="10"/>
      <c r="F56" s="6"/>
      <c r="G56" s="6"/>
    </row>
    <row r="57" spans="2:7" x14ac:dyDescent="0.3">
      <c r="B57" s="1"/>
      <c r="C57" s="1"/>
      <c r="D57" s="8"/>
      <c r="E57" s="10"/>
      <c r="F57" s="6"/>
      <c r="G57" s="6"/>
    </row>
    <row r="58" spans="2:7" x14ac:dyDescent="0.3">
      <c r="B58" s="1"/>
      <c r="C58" s="1"/>
      <c r="D58" s="8"/>
      <c r="E58" s="10"/>
      <c r="F58" s="6"/>
      <c r="G58" s="6"/>
    </row>
    <row r="59" spans="2:7" x14ac:dyDescent="0.3">
      <c r="B59" s="1"/>
      <c r="C59" s="1"/>
      <c r="D59" s="8"/>
      <c r="E59" s="10"/>
      <c r="F59" s="6"/>
      <c r="G59" s="6"/>
    </row>
    <row r="60" spans="2:7" x14ac:dyDescent="0.3">
      <c r="B60" s="1"/>
      <c r="C60" s="1"/>
      <c r="D60" s="8"/>
      <c r="E60" s="10"/>
      <c r="F60" s="6"/>
      <c r="G60" s="6"/>
    </row>
    <row r="61" spans="2:7" x14ac:dyDescent="0.3">
      <c r="B61" s="1"/>
      <c r="C61" s="1"/>
      <c r="D61" s="8"/>
      <c r="E61" s="10"/>
      <c r="F61" s="6"/>
      <c r="G61" s="6"/>
    </row>
    <row r="62" spans="2:7" x14ac:dyDescent="0.3">
      <c r="B62" s="1"/>
      <c r="C62" s="1"/>
      <c r="D62" s="8"/>
      <c r="E62" s="10"/>
      <c r="F62" s="6"/>
      <c r="G62" s="6"/>
    </row>
    <row r="63" spans="2:7" x14ac:dyDescent="0.3">
      <c r="B63" s="1"/>
      <c r="C63" s="1"/>
      <c r="D63" s="8"/>
      <c r="E63" s="10"/>
      <c r="F63" s="6"/>
      <c r="G63" s="6"/>
    </row>
    <row r="64" spans="2:7" x14ac:dyDescent="0.3">
      <c r="B64" s="1"/>
      <c r="C64" s="1"/>
      <c r="D64" s="8"/>
      <c r="E64" s="10"/>
      <c r="F64" s="6"/>
      <c r="G64" s="6"/>
    </row>
    <row r="65" spans="2:7" x14ac:dyDescent="0.3">
      <c r="B65" s="1"/>
      <c r="C65" s="1"/>
      <c r="D65" s="8"/>
      <c r="E65" s="10"/>
      <c r="F65" s="6"/>
      <c r="G65" s="6"/>
    </row>
    <row r="66" spans="2:7" x14ac:dyDescent="0.3">
      <c r="B66" s="1"/>
      <c r="C66" s="1"/>
      <c r="D66" s="8"/>
      <c r="E66" s="10"/>
      <c r="F66" s="6"/>
      <c r="G66" s="6"/>
    </row>
    <row r="67" spans="2:7" x14ac:dyDescent="0.3">
      <c r="B67" s="1"/>
      <c r="C67" s="1"/>
      <c r="D67" s="8"/>
      <c r="E67" s="10"/>
      <c r="F67" s="6"/>
      <c r="G67" s="6"/>
    </row>
    <row r="68" spans="2:7" x14ac:dyDescent="0.3">
      <c r="B68" s="1"/>
      <c r="C68" s="1"/>
      <c r="D68" s="8"/>
      <c r="E68" s="10"/>
      <c r="F68" s="6"/>
      <c r="G68" s="6"/>
    </row>
    <row r="69" spans="2:7" x14ac:dyDescent="0.3">
      <c r="B69" s="1"/>
      <c r="C69" s="1"/>
      <c r="D69" s="8"/>
      <c r="E69" s="10"/>
      <c r="F69" s="6"/>
      <c r="G69" s="6"/>
    </row>
    <row r="70" spans="2:7" x14ac:dyDescent="0.3">
      <c r="C70" s="1"/>
      <c r="D70" s="8"/>
      <c r="E70" s="10"/>
      <c r="F70" s="6"/>
      <c r="G70" s="6"/>
    </row>
    <row r="71" spans="2:7" x14ac:dyDescent="0.3">
      <c r="C71" s="1"/>
      <c r="D71" s="8"/>
      <c r="E71" s="10"/>
      <c r="F71" s="6"/>
      <c r="G71" s="6"/>
    </row>
    <row r="72" spans="2:7" x14ac:dyDescent="0.3">
      <c r="C72" s="1"/>
      <c r="D72" s="8"/>
      <c r="E72" s="10"/>
      <c r="F72" s="6"/>
      <c r="G72" s="6"/>
    </row>
    <row r="73" spans="2:7" x14ac:dyDescent="0.3">
      <c r="C73" s="1"/>
      <c r="D73" s="8"/>
      <c r="E73" s="10"/>
      <c r="F73" s="6"/>
      <c r="G73" s="6"/>
    </row>
    <row r="74" spans="2:7" x14ac:dyDescent="0.3">
      <c r="C74" s="1"/>
      <c r="D74" s="8"/>
      <c r="E74" s="10"/>
      <c r="F74" s="6"/>
      <c r="G74" s="6"/>
    </row>
    <row r="75" spans="2:7" x14ac:dyDescent="0.3">
      <c r="C75" s="1"/>
      <c r="D75" s="8"/>
      <c r="E75" s="10"/>
      <c r="F75" s="6"/>
      <c r="G75" s="6"/>
    </row>
    <row r="76" spans="2:7" x14ac:dyDescent="0.3">
      <c r="C76" s="1"/>
      <c r="D76" s="8"/>
      <c r="E76" s="10"/>
      <c r="F76" s="6"/>
      <c r="G76" s="6"/>
    </row>
    <row r="77" spans="2:7" x14ac:dyDescent="0.3">
      <c r="C77" s="1"/>
    </row>
    <row r="78" spans="2:7" x14ac:dyDescent="0.3">
      <c r="C78" s="1"/>
    </row>
  </sheetData>
  <mergeCells count="17">
    <mergeCell ref="B6:C6"/>
    <mergeCell ref="D6:G6"/>
    <mergeCell ref="B7:C7"/>
    <mergeCell ref="B10:C10"/>
    <mergeCell ref="D10:G10"/>
    <mergeCell ref="D7:G7"/>
    <mergeCell ref="D8:G8"/>
    <mergeCell ref="D9:G9"/>
    <mergeCell ref="B1:G1"/>
    <mergeCell ref="B4:C4"/>
    <mergeCell ref="D4:G4"/>
    <mergeCell ref="B5:C5"/>
    <mergeCell ref="D2:G2"/>
    <mergeCell ref="D5:G5"/>
    <mergeCell ref="B2:C2"/>
    <mergeCell ref="B3:C3"/>
    <mergeCell ref="D3:G3"/>
  </mergeCells>
  <pageMargins left="1.3779527559055118" right="0.59055118110236227" top="0.98425196850393704" bottom="0.78740157480314965" header="0.23622047244094491" footer="0.23622047244094491"/>
  <pageSetup paperSize="9" scale="99" fitToHeight="0" orientation="portrait" verticalDpi="4294967292" r:id="rId1"/>
  <headerFooter>
    <oddHeader>&amp;L&amp;"Calibri,Regular"&amp;18TROŠKOVNIK&amp;C&amp;"Calibri,Regular"&amp;18RADNA VERZIJA&amp;R&amp;"-,Regular"&amp;9Galovićeva 12, ZagrebZagreb, studeni, 2015.</oddHeader>
    <oddFooter>&amp;C&amp;"Calibri,Regular"&amp;9•  KOMPLETNA RJEŠENJA ZA ENERGETSKU UČINKOVITOST  •RITEH d.o.o., Fiorello La Guardia 25, 51000 RijekaT: +385 51 629005, F: +385 51 629046,  info@riteh.eu,  www.riteh.eu&amp;R&amp;"Calibri,Regular"&amp;9&amp;P</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3</vt:i4>
      </vt:variant>
      <vt:variant>
        <vt:lpstr>Imenovani rasponi</vt:lpstr>
      </vt:variant>
      <vt:variant>
        <vt:i4>2</vt:i4>
      </vt:variant>
    </vt:vector>
  </HeadingPairs>
  <TitlesOfParts>
    <vt:vector size="5" baseType="lpstr">
      <vt:lpstr>Procelja</vt:lpstr>
      <vt:lpstr>Stolarija</vt:lpstr>
      <vt:lpstr>Rekapitulacija</vt:lpstr>
      <vt:lpstr>Rekapitulacija!Podrucje_ispisa</vt:lpstr>
      <vt:lpstr>Stolarija!Podrucje_ispisa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2017-12-15T11:22:37Z</cp:lastPrinted>
  <dcterms:created xsi:type="dcterms:W3CDTF">2014-04-21T12:50:47Z</dcterms:created>
  <dcterms:modified xsi:type="dcterms:W3CDTF">2017-12-15T11:22:40Z</dcterms:modified>
</cp:coreProperties>
</file>